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lient\E$\Hof IL\Hovedstyret\"/>
    </mc:Choice>
  </mc:AlternateContent>
  <xr:revisionPtr revIDLastSave="0" documentId="13_ncr:1_{C92C080F-96AF-42A0-885A-D71D44B530DD}" xr6:coauthVersionLast="47" xr6:coauthVersionMax="47" xr10:uidLastSave="{00000000-0000-0000-0000-000000000000}"/>
  <bookViews>
    <workbookView xWindow="-120" yWindow="-120" windowWidth="29040" windowHeight="15840" tabRatio="617" activeTab="1" xr2:uid="{00000000-000D-0000-FFFF-FFFF00000000}"/>
  </bookViews>
  <sheets>
    <sheet name="Total" sheetId="9" r:id="rId1"/>
    <sheet name="BS" sheetId="10" r:id="rId2"/>
    <sheet name="Hovedstyret" sheetId="1" r:id="rId3"/>
    <sheet name="Fotball" sheetId="6" r:id="rId4"/>
    <sheet name="Klatre" sheetId="5" r:id="rId5"/>
    <sheet name="Langrenn" sheetId="7" r:id="rId6"/>
    <sheet name="Hopp" sheetId="4" r:id="rId7"/>
    <sheet name="Håndball" sheetId="2" r:id="rId8"/>
    <sheet name="Turn" sheetId="8" r:id="rId9"/>
    <sheet name="Innebandy" sheetId="3" r:id="rId10"/>
    <sheet name="Hof Toppers 2022" sheetId="13" r:id="rId11"/>
    <sheet name="FAFF" sheetId="12" r:id="rId12"/>
  </sheets>
  <definedNames>
    <definedName name="_xlnm.Print_Area" localSheetId="1">BS!$F:$H</definedName>
    <definedName name="_xlnm.Print_Area" localSheetId="11">FAFF!$A:$F</definedName>
    <definedName name="_xlnm.Print_Area" localSheetId="3">Fotball!$A:$F</definedName>
    <definedName name="_xlnm.Print_Area" localSheetId="6">Hopp!$A:$F</definedName>
    <definedName name="_xlnm.Print_Area" localSheetId="2">Hovedstyret!$A:$I</definedName>
    <definedName name="_xlnm.Print_Area" localSheetId="7">Håndball!$A:$D</definedName>
    <definedName name="_xlnm.Print_Area" localSheetId="4">Klatre!$A:$F</definedName>
    <definedName name="_xlnm.Print_Area" localSheetId="5">Langrenn!$A:$F</definedName>
    <definedName name="_xlnm.Print_Area" localSheetId="0">Total!$A$1:$B$66</definedName>
    <definedName name="_xlnm.Print_Area" localSheetId="8">Turn!$A:$F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0" i="1"/>
  <c r="C24" i="1"/>
  <c r="G37" i="10"/>
  <c r="G56" i="10"/>
  <c r="D49" i="1"/>
  <c r="D54" i="1" s="1"/>
  <c r="D47" i="1"/>
  <c r="D48" i="1" s="1"/>
  <c r="D53" i="1"/>
  <c r="F12" i="2"/>
  <c r="F29" i="2"/>
  <c r="F36" i="2"/>
  <c r="F43" i="2"/>
  <c r="C36" i="2"/>
  <c r="F11" i="4"/>
  <c r="G43" i="10"/>
  <c r="G45" i="10" s="1"/>
  <c r="G21" i="10"/>
  <c r="G11" i="10"/>
  <c r="G23" i="10" l="1"/>
  <c r="C43" i="6"/>
  <c r="F37" i="6"/>
  <c r="C37" i="6"/>
  <c r="F31" i="6"/>
  <c r="C31" i="6"/>
  <c r="F26" i="6"/>
  <c r="C26" i="6"/>
  <c r="F20" i="6"/>
  <c r="F38" i="6" s="1"/>
  <c r="C20" i="6"/>
  <c r="C38" i="6" s="1"/>
  <c r="F9" i="6"/>
  <c r="C9" i="6"/>
  <c r="C39" i="6" s="1"/>
  <c r="C44" i="6" s="1"/>
  <c r="C47" i="6" s="1"/>
  <c r="F39" i="6" l="1"/>
  <c r="F47" i="6" s="1"/>
  <c r="C41" i="7" l="1"/>
  <c r="C35" i="7"/>
  <c r="C31" i="7"/>
  <c r="C28" i="7"/>
  <c r="C24" i="7"/>
  <c r="C36" i="7" s="1"/>
  <c r="C37" i="7" s="1"/>
  <c r="C42" i="7" s="1"/>
  <c r="C45" i="7" s="1"/>
  <c r="C11" i="7"/>
  <c r="F41" i="7"/>
  <c r="F35" i="7"/>
  <c r="F31" i="7"/>
  <c r="F28" i="7"/>
  <c r="F24" i="7"/>
  <c r="F36" i="7" s="1"/>
  <c r="F11" i="7"/>
  <c r="F37" i="7" l="1"/>
  <c r="F42" i="7" s="1"/>
  <c r="F45" i="7" s="1"/>
  <c r="D6" i="9"/>
  <c r="G47" i="1"/>
  <c r="C57" i="2"/>
  <c r="F51" i="2"/>
  <c r="C51" i="2"/>
  <c r="C43" i="2"/>
  <c r="C29" i="2"/>
  <c r="C12" i="2"/>
  <c r="F47" i="12"/>
  <c r="F41" i="12"/>
  <c r="F34" i="12"/>
  <c r="F31" i="12"/>
  <c r="F26" i="12"/>
  <c r="F42" i="12" s="1"/>
  <c r="F12" i="12"/>
  <c r="F43" i="12" s="1"/>
  <c r="F48" i="12" s="1"/>
  <c r="F52" i="2" l="1"/>
  <c r="F53" i="2" s="1"/>
  <c r="F58" i="2" s="1"/>
  <c r="C52" i="2"/>
  <c r="C53" i="2" s="1"/>
  <c r="C58" i="2" s="1"/>
  <c r="C34" i="10" s="1"/>
  <c r="C11" i="4"/>
  <c r="F45" i="5"/>
  <c r="E42" i="1"/>
  <c r="F11" i="5" l="1"/>
  <c r="D22" i="10" l="1"/>
  <c r="C45" i="5" l="1"/>
  <c r="F38" i="5"/>
  <c r="C38" i="5"/>
  <c r="F32" i="5"/>
  <c r="C32" i="5"/>
  <c r="F27" i="5"/>
  <c r="C27" i="5"/>
  <c r="F20" i="5"/>
  <c r="C20" i="5"/>
  <c r="C11" i="5"/>
  <c r="F39" i="5" l="1"/>
  <c r="F40" i="5" s="1"/>
  <c r="F46" i="5" s="1"/>
  <c r="C39" i="5"/>
  <c r="C40" i="5" s="1"/>
  <c r="C46" i="5" s="1"/>
  <c r="C49" i="5" l="1"/>
  <c r="F48" i="5" l="1"/>
  <c r="F49" i="5" s="1"/>
  <c r="C26" i="4" l="1"/>
  <c r="F26" i="4"/>
  <c r="D62" i="9" l="1"/>
  <c r="D61" i="9"/>
  <c r="D60" i="9"/>
  <c r="D59" i="9"/>
  <c r="D58" i="9"/>
  <c r="D57" i="9"/>
  <c r="D46" i="9"/>
  <c r="D37" i="9"/>
  <c r="D29" i="9"/>
  <c r="D27" i="9"/>
  <c r="D18" i="9"/>
  <c r="D17" i="9"/>
  <c r="D7" i="9"/>
  <c r="C62" i="9"/>
  <c r="C61" i="9"/>
  <c r="C60" i="9"/>
  <c r="C59" i="9"/>
  <c r="C58" i="9"/>
  <c r="C57" i="9"/>
  <c r="C47" i="9"/>
  <c r="C46" i="9"/>
  <c r="C38" i="9"/>
  <c r="C37" i="9"/>
  <c r="C29" i="9"/>
  <c r="C28" i="9"/>
  <c r="C27" i="9"/>
  <c r="C18" i="9"/>
  <c r="C17" i="9"/>
  <c r="C8" i="9"/>
  <c r="C7" i="9"/>
  <c r="D45" i="9"/>
  <c r="C45" i="9"/>
  <c r="C36" i="9"/>
  <c r="D36" i="9"/>
  <c r="E52" i="1" l="1"/>
  <c r="E51" i="1"/>
  <c r="E50" i="1"/>
  <c r="E46" i="1"/>
  <c r="E44" i="1"/>
  <c r="E43" i="1"/>
  <c r="E41" i="1"/>
  <c r="E39" i="1"/>
  <c r="E38" i="1"/>
  <c r="E37" i="1"/>
  <c r="E36" i="1"/>
  <c r="E35" i="1"/>
  <c r="E34" i="1"/>
  <c r="E33" i="1"/>
  <c r="E32" i="1"/>
  <c r="E31" i="1"/>
  <c r="E29" i="1"/>
  <c r="E28" i="1"/>
  <c r="E26" i="1"/>
  <c r="E25" i="1"/>
  <c r="E23" i="1"/>
  <c r="E22" i="1"/>
  <c r="E19" i="1"/>
  <c r="E17" i="1"/>
  <c r="E14" i="1"/>
  <c r="E13" i="1"/>
  <c r="E12" i="1"/>
  <c r="E11" i="1"/>
  <c r="E10" i="1"/>
  <c r="E9" i="1"/>
  <c r="E8" i="1"/>
  <c r="E7" i="1"/>
  <c r="E6" i="1"/>
  <c r="E5" i="1"/>
  <c r="D49" i="9" l="1"/>
  <c r="C49" i="9"/>
  <c r="D30" i="9"/>
  <c r="C30" i="9"/>
  <c r="D20" i="9"/>
  <c r="D10" i="9"/>
  <c r="C10" i="9"/>
  <c r="C20" i="9" l="1"/>
  <c r="D47" i="9" l="1"/>
  <c r="D38" i="9"/>
  <c r="D8" i="9"/>
  <c r="D28" i="9" l="1"/>
  <c r="E20" i="1"/>
  <c r="D50" i="9"/>
  <c r="D40" i="9"/>
  <c r="D31" i="9"/>
  <c r="D21" i="9"/>
  <c r="D11" i="9"/>
  <c r="E21" i="1" l="1"/>
  <c r="E27" i="1"/>
  <c r="E15" i="1"/>
  <c r="C50" i="9" l="1"/>
  <c r="C40" i="9"/>
  <c r="C31" i="9"/>
  <c r="C21" i="9"/>
  <c r="C11" i="9"/>
  <c r="C48" i="9"/>
  <c r="C39" i="9"/>
  <c r="C19" i="9"/>
  <c r="C9" i="9"/>
  <c r="C26" i="9"/>
  <c r="C16" i="9"/>
  <c r="C6" i="9"/>
  <c r="C56" i="9"/>
  <c r="C35" i="9"/>
  <c r="C25" i="9"/>
  <c r="C15" i="9"/>
  <c r="C5" i="9"/>
  <c r="C41" i="9" l="1"/>
  <c r="E45" i="1"/>
  <c r="C44" i="9" l="1"/>
  <c r="D26" i="9"/>
  <c r="D16" i="9"/>
  <c r="G53" i="1" l="1"/>
  <c r="D44" i="9"/>
  <c r="G40" i="1"/>
  <c r="D35" i="9" s="1"/>
  <c r="G30" i="1"/>
  <c r="G24" i="1"/>
  <c r="G16" i="1"/>
  <c r="D56" i="9" l="1"/>
  <c r="D64" i="9" s="1"/>
  <c r="D25" i="9"/>
  <c r="D15" i="9"/>
  <c r="D5" i="9"/>
  <c r="G48" i="1"/>
  <c r="G49" i="1" s="1"/>
  <c r="G54" i="1" s="1"/>
  <c r="C16" i="1" l="1"/>
  <c r="E16" i="1" l="1"/>
  <c r="F41" i="4"/>
  <c r="F34" i="4"/>
  <c r="D48" i="9" s="1"/>
  <c r="F29" i="4"/>
  <c r="D39" i="9" s="1"/>
  <c r="D41" i="9" s="1"/>
  <c r="F21" i="4"/>
  <c r="D19" i="9" s="1"/>
  <c r="D9" i="9" l="1"/>
  <c r="D13" i="9" s="1"/>
  <c r="D52" i="9"/>
  <c r="B7" i="9"/>
  <c r="F35" i="4"/>
  <c r="F36" i="4" s="1"/>
  <c r="F42" i="4" s="1"/>
  <c r="B62" i="9"/>
  <c r="B61" i="9"/>
  <c r="B60" i="9"/>
  <c r="B59" i="9"/>
  <c r="B58" i="9"/>
  <c r="B57" i="9"/>
  <c r="B46" i="9"/>
  <c r="B37" i="9"/>
  <c r="B27" i="9"/>
  <c r="B17" i="9"/>
  <c r="F26" i="3"/>
  <c r="D63" i="9" s="1"/>
  <c r="F20" i="3"/>
  <c r="D51" i="9" s="1"/>
  <c r="F16" i="3"/>
  <c r="F13" i="3"/>
  <c r="D32" i="9" s="1"/>
  <c r="D33" i="9" s="1"/>
  <c r="F10" i="3"/>
  <c r="D22" i="9" s="1"/>
  <c r="D23" i="9" s="1"/>
  <c r="F6" i="3"/>
  <c r="D12" i="9" s="1"/>
  <c r="D53" i="9" l="1"/>
  <c r="D54" i="9" s="1"/>
  <c r="D66" i="9" s="1"/>
  <c r="F45" i="4"/>
  <c r="F21" i="3"/>
  <c r="F22" i="3"/>
  <c r="F27" i="3" s="1"/>
  <c r="F30" i="3" s="1"/>
  <c r="B38" i="9" l="1"/>
  <c r="B28" i="9"/>
  <c r="B10" i="9"/>
  <c r="D2" i="3"/>
  <c r="C2" i="3"/>
  <c r="C2" i="4"/>
  <c r="B11" i="9" l="1"/>
  <c r="C53" i="1" l="1"/>
  <c r="B56" i="9" l="1"/>
  <c r="E53" i="1"/>
  <c r="B36" i="9"/>
  <c r="B6" i="9"/>
  <c r="B16" i="9"/>
  <c r="B26" i="9"/>
  <c r="B45" i="9"/>
  <c r="B40" i="9"/>
  <c r="B21" i="9"/>
  <c r="B31" i="9"/>
  <c r="B50" i="9"/>
  <c r="B9" i="9"/>
  <c r="C21" i="4"/>
  <c r="B19" i="9" s="1"/>
  <c r="B29" i="9"/>
  <c r="C29" i="4"/>
  <c r="B39" i="9" s="1"/>
  <c r="C34" i="4"/>
  <c r="B48" i="9" s="1"/>
  <c r="C41" i="4"/>
  <c r="B5" i="9"/>
  <c r="C40" i="1"/>
  <c r="C48" i="1" s="1"/>
  <c r="C49" i="1" s="1"/>
  <c r="C47" i="1"/>
  <c r="C6" i="3"/>
  <c r="B12" i="9" s="1"/>
  <c r="D6" i="3"/>
  <c r="C12" i="9" s="1"/>
  <c r="C13" i="9" s="1"/>
  <c r="C10" i="3"/>
  <c r="B22" i="9" s="1"/>
  <c r="D10" i="3"/>
  <c r="C22" i="9" s="1"/>
  <c r="C23" i="9" s="1"/>
  <c r="C13" i="3"/>
  <c r="B32" i="9" s="1"/>
  <c r="C16" i="3"/>
  <c r="C20" i="3"/>
  <c r="B51" i="9" s="1"/>
  <c r="C26" i="3"/>
  <c r="B63" i="9" s="1"/>
  <c r="D13" i="3"/>
  <c r="C32" i="9" s="1"/>
  <c r="C33" i="9" s="1"/>
  <c r="D16" i="3"/>
  <c r="D20" i="3"/>
  <c r="C51" i="9" s="1"/>
  <c r="C52" i="9" s="1"/>
  <c r="D26" i="3"/>
  <c r="C63" i="9" s="1"/>
  <c r="C64" i="9" s="1"/>
  <c r="B47" i="9"/>
  <c r="B8" i="9"/>
  <c r="B18" i="9"/>
  <c r="B30" i="9"/>
  <c r="B20" i="9"/>
  <c r="B49" i="9"/>
  <c r="B64" i="9" l="1"/>
  <c r="B35" i="9"/>
  <c r="B41" i="9" s="1"/>
  <c r="E40" i="1"/>
  <c r="B25" i="9"/>
  <c r="B33" i="9" s="1"/>
  <c r="E30" i="1"/>
  <c r="B44" i="9"/>
  <c r="B52" i="9" s="1"/>
  <c r="E47" i="1"/>
  <c r="B15" i="9"/>
  <c r="B23" i="9" s="1"/>
  <c r="E24" i="1"/>
  <c r="C53" i="9"/>
  <c r="C54" i="9" s="1"/>
  <c r="C66" i="9" s="1"/>
  <c r="B13" i="9"/>
  <c r="D21" i="3"/>
  <c r="D22" i="3" s="1"/>
  <c r="D27" i="3" s="1"/>
  <c r="C21" i="3"/>
  <c r="C22" i="3" s="1"/>
  <c r="C27" i="3" s="1"/>
  <c r="C30" i="3" s="1"/>
  <c r="C35" i="4"/>
  <c r="C36" i="4" s="1"/>
  <c r="C42" i="4" s="1"/>
  <c r="C45" i="4" l="1"/>
  <c r="H56" i="10" s="1"/>
  <c r="E48" i="1"/>
  <c r="D30" i="3"/>
  <c r="C37" i="10"/>
  <c r="B53" i="9"/>
  <c r="B54" i="9" s="1"/>
  <c r="B66" i="9" s="1"/>
  <c r="C25" i="10"/>
  <c r="C27" i="10"/>
  <c r="C54" i="1" l="1"/>
  <c r="E54" i="1" s="1"/>
  <c r="E49" i="1"/>
  <c r="C29" i="10"/>
  <c r="C38" i="10" l="1"/>
</calcChain>
</file>

<file path=xl/sharedStrings.xml><?xml version="1.0" encoding="utf-8"?>
<sst xmlns="http://schemas.openxmlformats.org/spreadsheetml/2006/main" count="657" uniqueCount="287">
  <si>
    <t>Drift av kjøretøy og maskiner</t>
  </si>
  <si>
    <t>Forsikringer</t>
  </si>
  <si>
    <t>SUM anlegg, maskiner, drift og invest.</t>
  </si>
  <si>
    <t xml:space="preserve">7 Tilskudd, kontingent, avgift. </t>
  </si>
  <si>
    <t>(Utgifter inntektsbringende tiltak)</t>
  </si>
  <si>
    <t>Leieutgifter (leie hoppbakke)</t>
    <phoneticPr fontId="3" type="noConversion"/>
  </si>
  <si>
    <t>Behandlingsutgifter ( lege, fysioterapeut,apotek o.l.)</t>
  </si>
  <si>
    <t>Utdanning og kurs (trenere, dommere, ledere m.m.)</t>
  </si>
  <si>
    <t>Drakter, fottøy o.l.</t>
  </si>
  <si>
    <t>Trenerutgifter</t>
  </si>
  <si>
    <t>Avslutning, sos.tiltak o.l</t>
  </si>
  <si>
    <t>SUM stevne og aktivitetsutgifter</t>
  </si>
  <si>
    <t>5 Administrasjon og møter</t>
  </si>
  <si>
    <t>Møteutgifter</t>
  </si>
  <si>
    <t>Avskrivninger kjøretøy/maskiner</t>
    <phoneticPr fontId="3" type="noConversion"/>
  </si>
  <si>
    <t>Utgifter til bingo, lotterier og lignende</t>
    <phoneticPr fontId="3" type="noConversion"/>
  </si>
  <si>
    <t>Andre overføringer</t>
    <phoneticPr fontId="3" type="noConversion"/>
  </si>
  <si>
    <t>Premier</t>
  </si>
  <si>
    <t>Leieutgifter</t>
  </si>
  <si>
    <t>Andre stevneutgifter</t>
  </si>
  <si>
    <t>Treningsmateriell</t>
  </si>
  <si>
    <t>Langrennsgruppa</t>
  </si>
  <si>
    <t xml:space="preserve">Startkontingenter </t>
    <phoneticPr fontId="3" type="noConversion"/>
  </si>
  <si>
    <t>Sponsor/samarbeidsavtaler</t>
    <phoneticPr fontId="3" type="noConversion"/>
  </si>
  <si>
    <t>Andre inntekter</t>
    <phoneticPr fontId="3" type="noConversion"/>
  </si>
  <si>
    <t>Deltaking i NM - HL og lignende</t>
    <phoneticPr fontId="3" type="noConversion"/>
  </si>
  <si>
    <t>Knut J. Johnsens minnefond</t>
    <phoneticPr fontId="12" type="noConversion"/>
  </si>
  <si>
    <t>Nærmiljøanlegg - Eidsfoss</t>
  </si>
  <si>
    <t>Fotballkonto</t>
  </si>
  <si>
    <t>Langrennskonti</t>
  </si>
  <si>
    <t>Startkontingenter andres stevner/arrangement</t>
  </si>
  <si>
    <t>Tillskudd fra hovedstyret</t>
  </si>
  <si>
    <t>Dugnad</t>
  </si>
  <si>
    <t>Kiosksalg</t>
  </si>
  <si>
    <t>Billettinntekter</t>
  </si>
  <si>
    <t>Markedsføringstiltak (annonser, informasjonsskriv o.l.)</t>
  </si>
  <si>
    <t>Deltakelse i andres møter (også reiseutgifter)</t>
  </si>
  <si>
    <t>Egenandeler deltakelse i andres stevner</t>
  </si>
  <si>
    <t>TOTALREGNSKAP</t>
  </si>
  <si>
    <t>Hovedgruppa</t>
  </si>
  <si>
    <t>Fotballgruppa</t>
  </si>
  <si>
    <t>Hoppgruppa</t>
  </si>
  <si>
    <t>Turngruppa</t>
  </si>
  <si>
    <t>Innebandygruppa</t>
  </si>
  <si>
    <t>6 Anlegg, maskiner,drift og invest.</t>
  </si>
  <si>
    <t>Utgifter inntektsbringende tiltak</t>
  </si>
  <si>
    <t>SUM tilskudd, kontingent, avgift</t>
  </si>
  <si>
    <t>BALANSEKONTI</t>
  </si>
  <si>
    <t>Eiendeler</t>
  </si>
  <si>
    <t>Klatregruppa</t>
  </si>
  <si>
    <t>Kontingenter, avgifter til idrettsorg. o.l.</t>
  </si>
  <si>
    <t>Administrasjon</t>
  </si>
  <si>
    <t>Markedsføring, annonser</t>
  </si>
  <si>
    <t>Utmerkelser, gaver, stipend</t>
  </si>
  <si>
    <t>SUM adm. og møter</t>
  </si>
  <si>
    <t>6 Anlegg, maskiner, drift og invest.</t>
  </si>
  <si>
    <t>Investering i Bane /Anlegg</t>
  </si>
  <si>
    <t>Investering i kjøretøy/maskiner</t>
  </si>
  <si>
    <t>Drift av bane og anlegg</t>
  </si>
  <si>
    <t>Administrasjon (tlf., porto, rekvisita, gebyrer m.m.)</t>
  </si>
  <si>
    <t>Startkontingenter</t>
  </si>
  <si>
    <t>Innebandy</t>
  </si>
  <si>
    <t>Gebyr</t>
  </si>
  <si>
    <t>SUM</t>
  </si>
  <si>
    <t>Trenings -  og instruksjonstiltak</t>
  </si>
  <si>
    <t>Dommerutgifter</t>
  </si>
  <si>
    <t>Reiseutgifter</t>
  </si>
  <si>
    <t>SUM finansinntekter/(-)utgifter</t>
  </si>
  <si>
    <t>Drift av baner/anlegg</t>
  </si>
  <si>
    <t>Lotteri, bingo, basar o.l.</t>
  </si>
  <si>
    <t>Utgifter til innkjøp for kiosksalg</t>
  </si>
  <si>
    <t>7 Tilskudd, kontingent, avgift</t>
  </si>
  <si>
    <t>SUM rekvisita og SMS</t>
  </si>
  <si>
    <t>6 Rekvisita og SMS</t>
  </si>
  <si>
    <t>Administrasjon (tlf., porto, rekvisita, grbyrer m.m.)</t>
  </si>
  <si>
    <t>Reiseutgifter</t>
    <phoneticPr fontId="3" type="noConversion"/>
  </si>
  <si>
    <t>Sponsor, samarbeidsavtaler</t>
    <phoneticPr fontId="3" type="noConversion"/>
  </si>
  <si>
    <t>Lisenser, lagforsikring</t>
    <phoneticPr fontId="3" type="noConversion"/>
  </si>
  <si>
    <t>SUM Tilskudd, kontingent og avgift.</t>
  </si>
  <si>
    <t>Utgifter til dugnadvirksomhet</t>
  </si>
  <si>
    <t>Forskuddsbet. forsikring</t>
  </si>
  <si>
    <t>Hovedkonto</t>
  </si>
  <si>
    <t>Medlemskonto</t>
  </si>
  <si>
    <t>Deltager.no</t>
  </si>
  <si>
    <t>Sparekonto</t>
  </si>
  <si>
    <t>Medlemskontingenter</t>
  </si>
  <si>
    <t>Tilskudd fra særforbund LAM</t>
  </si>
  <si>
    <t>Momskompensasjon</t>
  </si>
  <si>
    <t>Kommunal støtte/Idrettsrådet</t>
  </si>
  <si>
    <t>Startkontingent</t>
  </si>
  <si>
    <t>Kiosk salg</t>
  </si>
  <si>
    <t>Lotteri, bingo, basar o.l</t>
  </si>
  <si>
    <t>Reklame og annonseinntekter</t>
  </si>
  <si>
    <t>Gaver og Bidrag</t>
  </si>
  <si>
    <t>Andre inntekter</t>
  </si>
  <si>
    <t>SUM driftsinntekter</t>
  </si>
  <si>
    <t>4 Stevne og aktivitetsutgifter</t>
  </si>
  <si>
    <t>Avslutning, sos. tiltak o.l.</t>
  </si>
  <si>
    <t>Lisenser, lagforsikring o.l.</t>
  </si>
  <si>
    <t>Utgifter til innkjøp for kiosk salg</t>
  </si>
  <si>
    <t>SUM tilskudd, kontingente, avgift.</t>
  </si>
  <si>
    <t>SUM driftsutgifter</t>
  </si>
  <si>
    <t xml:space="preserve">Driftsresultat </t>
  </si>
  <si>
    <t>8 Finansinntekter/utgifter</t>
  </si>
  <si>
    <t>Renteinntekter</t>
  </si>
  <si>
    <t>Renteutgifter</t>
  </si>
  <si>
    <t>Klatrekonto</t>
  </si>
  <si>
    <t>Fotballgruppa</t>
    <phoneticPr fontId="3" type="noConversion"/>
  </si>
  <si>
    <t>Håndballgruppa</t>
    <phoneticPr fontId="3" type="noConversion"/>
  </si>
  <si>
    <t>Langrenn</t>
    <phoneticPr fontId="3" type="noConversion"/>
  </si>
  <si>
    <t>Årsoverskudd /(-)underskudd</t>
  </si>
  <si>
    <t xml:space="preserve"> </t>
  </si>
  <si>
    <t>HOVEDGRUPPA</t>
  </si>
  <si>
    <t>3 Inntekter</t>
  </si>
  <si>
    <t>Treningsavgifter</t>
  </si>
  <si>
    <t>Håndballgruppa</t>
  </si>
  <si>
    <t>Utleie utstyr</t>
    <phoneticPr fontId="3" type="noConversion"/>
  </si>
  <si>
    <t>Innkjøp for kiosksalg</t>
  </si>
  <si>
    <t>Kontingenter krets</t>
  </si>
  <si>
    <t>Samlinger</t>
  </si>
  <si>
    <t>Trener/instruktør</t>
  </si>
  <si>
    <t>Stevneutg. (brøyting/Røde kors)</t>
  </si>
  <si>
    <t>Tilskudd hovedstyre</t>
  </si>
  <si>
    <t>Hopp</t>
  </si>
  <si>
    <t>Utdanning og kurs</t>
  </si>
  <si>
    <t>TURNGRUPPA</t>
  </si>
  <si>
    <t>Utgifter til bingo, lotterier o.l.</t>
  </si>
  <si>
    <t>Informasjon (håndbøker, medlemsblad,terminlister m.m.)</t>
  </si>
  <si>
    <t>Salg av materiell, utstyr, drakter</t>
  </si>
  <si>
    <t>Investering i bane og anlegg</t>
  </si>
  <si>
    <t>Utgifter til kjøp av materiell og utstyr for salg</t>
  </si>
  <si>
    <t>Bank omkostninger</t>
  </si>
  <si>
    <t>Annet salg (Sesongkort)</t>
  </si>
  <si>
    <t>Skjeldalfres</t>
  </si>
  <si>
    <t>Traktor Antonio Carraro 2016 - kunstgress</t>
  </si>
  <si>
    <t>Gaver og bidrag</t>
  </si>
  <si>
    <t>Tilskudd fra særforbund</t>
  </si>
  <si>
    <t>Investering i hus og lokaler</t>
  </si>
  <si>
    <t>Håndballgruppa bankkonto</t>
  </si>
  <si>
    <t>Fotballmål 2017</t>
  </si>
  <si>
    <t>Endringer i balansen</t>
  </si>
  <si>
    <t>Kundefordringer</t>
  </si>
  <si>
    <t>Hovedstyre:</t>
  </si>
  <si>
    <t>Fotball</t>
  </si>
  <si>
    <t>Langrenn</t>
  </si>
  <si>
    <t>Klatring</t>
  </si>
  <si>
    <t>Håndball</t>
  </si>
  <si>
    <t>Treningsavgifter/Kontingenter</t>
  </si>
  <si>
    <t>Treningsmateriell, ruting og reruting</t>
  </si>
  <si>
    <t>SUM tilskudd, kontingen, avgift</t>
  </si>
  <si>
    <t>Kjøp av utstyr for utleie</t>
  </si>
  <si>
    <t>Trenings- og instruksjonstiltak</t>
  </si>
  <si>
    <t>Andre personalutgifter</t>
  </si>
  <si>
    <t>Leie av regnskapsprogram</t>
  </si>
  <si>
    <t>Investering i datautstyr</t>
  </si>
  <si>
    <t>Vedlikehold av utstyr</t>
  </si>
  <si>
    <t>Økonomisk bistad</t>
  </si>
  <si>
    <t>Leie av postboks</t>
  </si>
  <si>
    <t>Kontingenter, avgifter til indrettsorg etc</t>
  </si>
  <si>
    <t>Reklame/annonseutgifter</t>
  </si>
  <si>
    <t>Gebyrer</t>
  </si>
  <si>
    <t>Andre utgifter</t>
  </si>
  <si>
    <t>Driftsmateriell</t>
  </si>
  <si>
    <t>Deltakelse i andres møter (også reiserutgifter)</t>
    <phoneticPr fontId="0" type="noConversion"/>
  </si>
  <si>
    <t>Endringer i balansen (leverandørgjeld)</t>
  </si>
  <si>
    <t>Endringer i balansen (kontantbeholdning)</t>
  </si>
  <si>
    <t>Parkeringsavgifter</t>
    <phoneticPr fontId="3" type="noConversion"/>
  </si>
  <si>
    <t>Kiosksalg</t>
    <phoneticPr fontId="3" type="noConversion"/>
  </si>
  <si>
    <t>Tokvam Fres til kunstgressbane</t>
  </si>
  <si>
    <t>Årsoverrskudd / endring Egenkapital</t>
  </si>
  <si>
    <t>Gjeld/
Egenkapital</t>
  </si>
  <si>
    <t>Endring i balansen</t>
  </si>
  <si>
    <t>Budsjett 2020</t>
  </si>
  <si>
    <t>Drakter, klubbjakker</t>
  </si>
  <si>
    <t>Avvik</t>
  </si>
  <si>
    <t>Rep og vedlikehold / småinnkjøp</t>
  </si>
  <si>
    <t>Utgifter til dugnadsvirksomhet</t>
  </si>
  <si>
    <t>Adm utgifter</t>
  </si>
  <si>
    <t>Tidtakerutstyr Emit AS</t>
  </si>
  <si>
    <t>Anne påløpt kostnad</t>
  </si>
  <si>
    <t>Hof Toppers</t>
  </si>
  <si>
    <t>Budsjett 2021</t>
  </si>
  <si>
    <t>Egenkapital pr. 1.1. 2020</t>
  </si>
  <si>
    <t>Samlinger o.l.</t>
  </si>
  <si>
    <t>Andre overføringer, (treningskon faff)</t>
  </si>
  <si>
    <t>Leverandørgjeld</t>
  </si>
  <si>
    <t>Hof Toppers 2021</t>
  </si>
  <si>
    <t>Sponsor/samarbeidsavtaler/Andre tilskudd</t>
  </si>
  <si>
    <t>Samarbeidslag</t>
  </si>
  <si>
    <t>Overføring til gruppene</t>
  </si>
  <si>
    <t>Egenkapital pr 31.12.2020</t>
  </si>
  <si>
    <t>Kommentarer</t>
  </si>
  <si>
    <t>Budsjett 2022</t>
  </si>
  <si>
    <t>SUM Tilskudd, kontingent og avgift</t>
  </si>
  <si>
    <t>Tilbakebet fra Bygger'n</t>
  </si>
  <si>
    <t>Tilskudd kommunen</t>
  </si>
  <si>
    <t>Norsk Idrettsforbund</t>
  </si>
  <si>
    <t>EIENDELER</t>
  </si>
  <si>
    <t>Anleggsmidler</t>
  </si>
  <si>
    <t>1251 Tidtakerutstyr Emit AS</t>
  </si>
  <si>
    <t>1252 Skjeldalfres</t>
  </si>
  <si>
    <t>1253 Traktor Antonio Carraro 2016 - Kunstgress</t>
  </si>
  <si>
    <t>1255 Tokvam Fres til kunstgressbanen (2018)</t>
  </si>
  <si>
    <t>1256 Snøscooter - 69 Ranger</t>
  </si>
  <si>
    <t>Omløpsmidler</t>
  </si>
  <si>
    <t>1500 Kundefordringer</t>
  </si>
  <si>
    <t>1579 Andre kortsiktige fordringer</t>
  </si>
  <si>
    <t>1742 Forskuddsbetalt forsikring</t>
  </si>
  <si>
    <t>1920 2515.06.05566 (Hovedkonto)</t>
  </si>
  <si>
    <t>1921 2515.05.05663 (Medlemskonto)</t>
  </si>
  <si>
    <t>1922 1503.19.62.665 (Deltaker.no)</t>
  </si>
  <si>
    <t>1925 2515.09.50379 (Sparekonto)</t>
  </si>
  <si>
    <t>SUM EIENDELER</t>
  </si>
  <si>
    <t>TURNGRUPPA FAFF</t>
  </si>
  <si>
    <t>Budsjett: Service scootere | løypemaskin</t>
  </si>
  <si>
    <t>EGENKAPITAL OG GJELD</t>
  </si>
  <si>
    <t>Egenkapital</t>
  </si>
  <si>
    <t>Egenkapital (innskutt og opptjent)</t>
  </si>
  <si>
    <t>2050 Annen egenkapital</t>
  </si>
  <si>
    <t>2090 Knut J. Johnsens Minnefond</t>
  </si>
  <si>
    <t xml:space="preserve">Udisponert resultat </t>
  </si>
  <si>
    <t>Sum egenkapital (inkl, udisp. resultat)</t>
  </si>
  <si>
    <t>Gjeld</t>
  </si>
  <si>
    <t>2400 Leverandørgjeld</t>
  </si>
  <si>
    <t>2991 Nærmiljøanlegg - Eidsfoss</t>
  </si>
  <si>
    <t>Sum gjeld</t>
  </si>
  <si>
    <t>SUM EGENKAPITAL OG GJELD</t>
  </si>
  <si>
    <t>Bankbeholdning - Gruppene</t>
  </si>
  <si>
    <t xml:space="preserve">Turn </t>
  </si>
  <si>
    <t>Totalt</t>
  </si>
  <si>
    <t>Balanse - Hovedstyre</t>
  </si>
  <si>
    <t>Hof IL - Regnskap 2022</t>
  </si>
  <si>
    <t>Regnskap 2022</t>
  </si>
  <si>
    <t>Budsjett 2023</t>
  </si>
  <si>
    <t>Bankbeholdning pr 01.01.2022</t>
  </si>
  <si>
    <t>Bankbeholdning pr 31.12.2022</t>
  </si>
  <si>
    <t>Kassebeholdning pr. 01.01.2022</t>
  </si>
  <si>
    <t>Kassebeholdning pr. 31.12.2022</t>
  </si>
  <si>
    <t>Spar Hovedsponsor</t>
  </si>
  <si>
    <t>Dugnad</t>
    <phoneticPr fontId="2" type="noConversion"/>
  </si>
  <si>
    <t>Tilskudd fra hovedstyret</t>
    <phoneticPr fontId="2" type="noConversion"/>
  </si>
  <si>
    <t>Andre inntekter + fotballyst</t>
  </si>
  <si>
    <t>Utdanning og kurs (trenere, dommer, ledere m.m)</t>
    <phoneticPr fontId="2" type="noConversion"/>
  </si>
  <si>
    <t>Møteutgifter/regnskapsføring</t>
    <phoneticPr fontId="2" type="noConversion"/>
  </si>
  <si>
    <t>Tap på fordringer</t>
  </si>
  <si>
    <t>Norsk tipping (118) | Julelotteri (40)</t>
  </si>
  <si>
    <t>Honorarer (Nytt Klubbhus)</t>
  </si>
  <si>
    <t>1257 Container 20 Fotballbane</t>
  </si>
  <si>
    <t>Resultatrapport</t>
  </si>
  <si>
    <t>Hof Idrettslag</t>
  </si>
  <si>
    <t>Gjelder periode 01.01.2022 - 31.12.2022</t>
  </si>
  <si>
    <t>Prosjekt: Hof Toppers 2022</t>
  </si>
  <si>
    <t>Periode</t>
  </si>
  <si>
    <t>Kommentar</t>
  </si>
  <si>
    <t>Driftsinntekter</t>
  </si>
  <si>
    <t>3100 Andre driftsinntekter</t>
  </si>
  <si>
    <t>Støtte til BUA</t>
  </si>
  <si>
    <t>3123 Sponsorinntekt, avgiftsfri</t>
  </si>
  <si>
    <t xml:space="preserve">3910 Startkontingenter </t>
  </si>
  <si>
    <t>Inkl 13.108 fra 2021</t>
  </si>
  <si>
    <t>3990 Kiosksalg</t>
  </si>
  <si>
    <t>Totale inntekter</t>
  </si>
  <si>
    <t>Driftskostnader</t>
  </si>
  <si>
    <t xml:space="preserve">6545 Drakter, fottøy o.l. </t>
  </si>
  <si>
    <t>6590 Annet driftsmateriel</t>
  </si>
  <si>
    <t xml:space="preserve">6890 Andre stevnekostnader </t>
  </si>
  <si>
    <t xml:space="preserve">6895 Utgifter til innkjøp for kiosksalg </t>
  </si>
  <si>
    <t>6900 Telefon</t>
  </si>
  <si>
    <t xml:space="preserve">7320 Markedsføringstiltak </t>
  </si>
  <si>
    <t xml:space="preserve">7421 Premier Stevne og aktiviteter </t>
  </si>
  <si>
    <t xml:space="preserve">7501 Lisenser, lag forsikring </t>
  </si>
  <si>
    <t>Totale kostnader</t>
  </si>
  <si>
    <t>Driftsresultat</t>
  </si>
  <si>
    <t>8929+1950</t>
  </si>
  <si>
    <t>HT 22 og Idrettensdag</t>
  </si>
  <si>
    <t>5500 pr år. Tilbakebetale Sundbyfoss 18-22 17500</t>
  </si>
  <si>
    <t>Løypestøtte (95) | Medlemsstøtte (30) Idrettsrådet (74)</t>
  </si>
  <si>
    <t>Tilskudd container(38), forprosjekt(50) og Gave SB1(15)</t>
  </si>
  <si>
    <t>Per Jacob Berg</t>
  </si>
  <si>
    <t>9500+deltager</t>
  </si>
  <si>
    <t>Sparebankstiftelsen DnB</t>
  </si>
  <si>
    <t>Tegninger, søknader</t>
  </si>
  <si>
    <t>2023: Elias 20, Håkon 20</t>
  </si>
  <si>
    <t>NM- Hovedlandsrenn</t>
  </si>
  <si>
    <t>Utstyrgodtgjørelse for dommerne</t>
  </si>
  <si>
    <t xml:space="preserve">Lønnet admin.stilling (60) </t>
  </si>
  <si>
    <t>2992 Tilskudd tidtakerutstyr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</si>
</sst>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#,##0.00_ ;\-#,##0.00\ "/>
  </numFmts>
  <fonts count="28" x14ac:knownFonts="1">
    <font>
      <sz val="10"/>
      <name val="Verdana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u/>
      <sz val="12"/>
      <name val="Times New Roman"/>
      <family val="1"/>
    </font>
    <font>
      <sz val="10"/>
      <name val="Helvetica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6"/>
      <color theme="1"/>
      <name val="Arial"/>
      <family val="2"/>
    </font>
    <font>
      <sz val="16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2" fillId="0" borderId="0" applyFont="0" applyFill="0" applyBorder="0" applyAlignment="0" applyProtection="0"/>
    <xf numFmtId="0" fontId="15" fillId="0" borderId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6" fillId="3" borderId="1" xfId="0" applyFont="1" applyFill="1" applyBorder="1"/>
    <xf numFmtId="0" fontId="7" fillId="0" borderId="0" xfId="0" applyFont="1"/>
    <xf numFmtId="0" fontId="8" fillId="0" borderId="1" xfId="0" applyFont="1" applyBorder="1"/>
    <xf numFmtId="0" fontId="6" fillId="0" borderId="1" xfId="0" applyFont="1" applyBorder="1"/>
    <xf numFmtId="0" fontId="6" fillId="5" borderId="1" xfId="0" applyFont="1" applyFill="1" applyBorder="1"/>
    <xf numFmtId="0" fontId="6" fillId="0" borderId="1" xfId="0" quotePrefix="1" applyFont="1" applyBorder="1" applyAlignment="1">
      <alignment horizontal="left"/>
    </xf>
    <xf numFmtId="0" fontId="6" fillId="6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4" fontId="7" fillId="0" borderId="0" xfId="0" applyNumberFormat="1" applyFont="1"/>
    <xf numFmtId="0" fontId="9" fillId="0" borderId="0" xfId="0" applyFont="1"/>
    <xf numFmtId="0" fontId="10" fillId="4" borderId="1" xfId="0" applyFont="1" applyFill="1" applyBorder="1"/>
    <xf numFmtId="0" fontId="5" fillId="0" borderId="0" xfId="0" applyFont="1"/>
    <xf numFmtId="0" fontId="11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8" fillId="2" borderId="0" xfId="0" applyFont="1" applyFill="1"/>
    <xf numFmtId="0" fontId="6" fillId="2" borderId="1" xfId="0" quotePrefix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2" xfId="0" applyFont="1" applyBorder="1"/>
    <xf numFmtId="0" fontId="8" fillId="7" borderId="2" xfId="0" applyFont="1" applyFill="1" applyBorder="1"/>
    <xf numFmtId="0" fontId="7" fillId="7" borderId="1" xfId="0" applyFont="1" applyFill="1" applyBorder="1"/>
    <xf numFmtId="0" fontId="8" fillId="7" borderId="1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6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7" fillId="3" borderId="1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7" fillId="3" borderId="1" xfId="0" quotePrefix="1" applyFont="1" applyFill="1" applyBorder="1"/>
    <xf numFmtId="0" fontId="6" fillId="0" borderId="2" xfId="0" applyFont="1" applyBorder="1"/>
    <xf numFmtId="0" fontId="6" fillId="5" borderId="2" xfId="0" applyFont="1" applyFill="1" applyBorder="1"/>
    <xf numFmtId="165" fontId="0" fillId="0" borderId="0" xfId="1" applyFont="1"/>
    <xf numFmtId="3" fontId="8" fillId="0" borderId="1" xfId="0" applyNumberFormat="1" applyFont="1" applyBorder="1" applyAlignment="1">
      <alignment horizontal="right"/>
    </xf>
    <xf numFmtId="165" fontId="1" fillId="0" borderId="0" xfId="1" applyFont="1"/>
    <xf numFmtId="3" fontId="17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0" fontId="10" fillId="3" borderId="1" xfId="0" applyFont="1" applyFill="1" applyBorder="1"/>
    <xf numFmtId="166" fontId="0" fillId="0" borderId="0" xfId="1" applyNumberFormat="1" applyFont="1" applyAlignment="1"/>
    <xf numFmtId="166" fontId="19" fillId="0" borderId="0" xfId="1" applyNumberFormat="1" applyFont="1"/>
    <xf numFmtId="166" fontId="9" fillId="0" borderId="0" xfId="1" applyNumberFormat="1" applyFont="1"/>
    <xf numFmtId="166" fontId="5" fillId="0" borderId="0" xfId="1" applyNumberFormat="1" applyFont="1"/>
    <xf numFmtId="166" fontId="5" fillId="0" borderId="0" xfId="1" applyNumberFormat="1" applyFont="1" applyFill="1"/>
    <xf numFmtId="3" fontId="8" fillId="0" borderId="1" xfId="1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3" fontId="17" fillId="3" borderId="1" xfId="1" applyNumberFormat="1" applyFont="1" applyFill="1" applyBorder="1" applyAlignment="1">
      <alignment horizontal="right"/>
    </xf>
    <xf numFmtId="3" fontId="6" fillId="3" borderId="1" xfId="1" applyNumberFormat="1" applyFont="1" applyFill="1" applyBorder="1" applyAlignment="1">
      <alignment horizontal="right"/>
    </xf>
    <xf numFmtId="3" fontId="6" fillId="3" borderId="1" xfId="1" quotePrefix="1" applyNumberFormat="1" applyFont="1" applyFill="1" applyBorder="1" applyAlignment="1">
      <alignment horizontal="right"/>
    </xf>
    <xf numFmtId="3" fontId="6" fillId="5" borderId="1" xfId="1" applyNumberFormat="1" applyFont="1" applyFill="1" applyBorder="1" applyAlignment="1">
      <alignment horizontal="right"/>
    </xf>
    <xf numFmtId="3" fontId="6" fillId="6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4" fillId="3" borderId="1" xfId="1" quotePrefix="1" applyNumberFormat="1" applyFont="1" applyFill="1" applyBorder="1" applyAlignment="1">
      <alignment horizontal="right"/>
    </xf>
    <xf numFmtId="3" fontId="13" fillId="0" borderId="1" xfId="1" applyNumberFormat="1" applyFont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2" fillId="0" borderId="0" xfId="0" applyFont="1"/>
    <xf numFmtId="0" fontId="24" fillId="0" borderId="0" xfId="0" applyFont="1"/>
    <xf numFmtId="4" fontId="20" fillId="0" borderId="7" xfId="0" applyNumberFormat="1" applyFont="1" applyBorder="1"/>
    <xf numFmtId="3" fontId="22" fillId="0" borderId="0" xfId="0" applyNumberFormat="1" applyFont="1" applyAlignment="1">
      <alignment horizontal="right"/>
    </xf>
    <xf numFmtId="166" fontId="8" fillId="0" borderId="1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166" fontId="6" fillId="8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/>
    <xf numFmtId="166" fontId="8" fillId="0" borderId="1" xfId="1" applyNumberFormat="1" applyFont="1" applyBorder="1"/>
    <xf numFmtId="166" fontId="7" fillId="7" borderId="1" xfId="1" applyNumberFormat="1" applyFont="1" applyFill="1" applyBorder="1"/>
    <xf numFmtId="166" fontId="8" fillId="7" borderId="1" xfId="1" applyNumberFormat="1" applyFont="1" applyFill="1" applyBorder="1"/>
    <xf numFmtId="166" fontId="8" fillId="0" borderId="1" xfId="1" applyNumberFormat="1" applyFon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6" fontId="8" fillId="7" borderId="1" xfId="1" applyNumberFormat="1" applyFont="1" applyFill="1" applyBorder="1" applyAlignment="1">
      <alignment horizontal="right"/>
    </xf>
    <xf numFmtId="166" fontId="8" fillId="0" borderId="1" xfId="1" applyNumberFormat="1" applyFont="1" applyFill="1" applyBorder="1"/>
    <xf numFmtId="0" fontId="8" fillId="0" borderId="0" xfId="0" applyFont="1"/>
    <xf numFmtId="4" fontId="8" fillId="0" borderId="0" xfId="0" applyNumberFormat="1" applyFont="1"/>
    <xf numFmtId="3" fontId="6" fillId="3" borderId="1" xfId="0" quotePrefix="1" applyNumberFormat="1" applyFont="1" applyFill="1" applyBorder="1" applyAlignment="1">
      <alignment horizontal="right"/>
    </xf>
    <xf numFmtId="3" fontId="0" fillId="0" borderId="0" xfId="1" applyNumberFormat="1" applyFont="1" applyAlignment="1"/>
    <xf numFmtId="3" fontId="17" fillId="3" borderId="1" xfId="1" quotePrefix="1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3" fontId="17" fillId="3" borderId="1" xfId="8" applyNumberFormat="1" applyFont="1" applyFill="1" applyBorder="1" applyAlignment="1">
      <alignment horizontal="right"/>
    </xf>
    <xf numFmtId="3" fontId="23" fillId="9" borderId="3" xfId="8" applyNumberFormat="1" applyFont="1" applyFill="1" applyBorder="1" applyAlignment="1">
      <alignment horizontal="right"/>
    </xf>
    <xf numFmtId="3" fontId="6" fillId="3" borderId="1" xfId="8" quotePrefix="1" applyNumberFormat="1" applyFont="1" applyFill="1" applyBorder="1" applyAlignment="1">
      <alignment horizontal="right"/>
    </xf>
    <xf numFmtId="3" fontId="21" fillId="9" borderId="3" xfId="8" quotePrefix="1" applyNumberFormat="1" applyFont="1" applyFill="1" applyBorder="1" applyAlignment="1">
      <alignment horizontal="right"/>
    </xf>
    <xf numFmtId="3" fontId="20" fillId="0" borderId="3" xfId="8" applyNumberFormat="1" applyFont="1" applyBorder="1" applyAlignment="1">
      <alignment horizontal="right"/>
    </xf>
    <xf numFmtId="3" fontId="20" fillId="0" borderId="3" xfId="8" applyNumberFormat="1" applyFont="1" applyFill="1" applyBorder="1" applyAlignment="1">
      <alignment horizontal="right"/>
    </xf>
    <xf numFmtId="3" fontId="21" fillId="10" borderId="3" xfId="8" applyNumberFormat="1" applyFont="1" applyFill="1" applyBorder="1" applyAlignment="1">
      <alignment horizontal="right"/>
    </xf>
    <xf numFmtId="3" fontId="21" fillId="9" borderId="3" xfId="8" applyNumberFormat="1" applyFont="1" applyFill="1" applyBorder="1" applyAlignment="1">
      <alignment horizontal="right"/>
    </xf>
    <xf numFmtId="3" fontId="21" fillId="0" borderId="3" xfId="8" applyNumberFormat="1" applyFont="1" applyBorder="1" applyAlignment="1">
      <alignment horizontal="right"/>
    </xf>
    <xf numFmtId="3" fontId="22" fillId="0" borderId="0" xfId="8" applyNumberFormat="1" applyFont="1" applyAlignment="1">
      <alignment horizontal="right"/>
    </xf>
    <xf numFmtId="3" fontId="9" fillId="0" borderId="0" xfId="8" applyNumberFormat="1" applyFont="1" applyAlignment="1">
      <alignment horizontal="right"/>
    </xf>
    <xf numFmtId="166" fontId="19" fillId="0" borderId="0" xfId="8" applyNumberFormat="1" applyFont="1"/>
    <xf numFmtId="166" fontId="5" fillId="0" borderId="0" xfId="8" applyNumberFormat="1" applyFont="1"/>
    <xf numFmtId="3" fontId="8" fillId="0" borderId="1" xfId="8" applyNumberFormat="1" applyFont="1" applyBorder="1" applyAlignment="1">
      <alignment horizontal="right"/>
    </xf>
    <xf numFmtId="3" fontId="6" fillId="5" borderId="1" xfId="8" applyNumberFormat="1" applyFont="1" applyFill="1" applyBorder="1" applyAlignment="1">
      <alignment horizontal="right"/>
    </xf>
    <xf numFmtId="3" fontId="6" fillId="3" borderId="1" xfId="8" applyNumberFormat="1" applyFont="1" applyFill="1" applyBorder="1" applyAlignment="1">
      <alignment horizontal="right"/>
    </xf>
    <xf numFmtId="3" fontId="6" fillId="0" borderId="1" xfId="8" applyNumberFormat="1" applyFont="1" applyBorder="1" applyAlignment="1">
      <alignment horizontal="right"/>
    </xf>
    <xf numFmtId="3" fontId="17" fillId="3" borderId="1" xfId="8" quotePrefix="1" applyNumberFormat="1" applyFont="1" applyFill="1" applyBorder="1" applyAlignment="1">
      <alignment horizontal="right"/>
    </xf>
    <xf numFmtId="3" fontId="6" fillId="6" borderId="1" xfId="8" applyNumberFormat="1" applyFont="1" applyFill="1" applyBorder="1" applyAlignment="1">
      <alignment horizontal="right"/>
    </xf>
    <xf numFmtId="3" fontId="18" fillId="0" borderId="0" xfId="0" applyNumberFormat="1" applyFont="1"/>
    <xf numFmtId="3" fontId="7" fillId="0" borderId="0" xfId="0" applyNumberFormat="1" applyFont="1"/>
    <xf numFmtId="0" fontId="8" fillId="0" borderId="2" xfId="0" applyFont="1" applyBorder="1" applyAlignment="1">
      <alignment horizontal="left"/>
    </xf>
    <xf numFmtId="0" fontId="17" fillId="3" borderId="1" xfId="0" quotePrefix="1" applyFont="1" applyFill="1" applyBorder="1" applyAlignment="1">
      <alignment horizontal="left"/>
    </xf>
    <xf numFmtId="3" fontId="8" fillId="0" borderId="1" xfId="12" applyNumberFormat="1" applyFont="1" applyBorder="1" applyAlignment="1">
      <alignment horizontal="right"/>
    </xf>
    <xf numFmtId="3" fontId="17" fillId="3" borderId="1" xfId="12" applyNumberFormat="1" applyFont="1" applyFill="1" applyBorder="1" applyAlignment="1">
      <alignment horizontal="right"/>
    </xf>
    <xf numFmtId="3" fontId="6" fillId="3" borderId="1" xfId="12" applyNumberFormat="1" applyFont="1" applyFill="1" applyBorder="1" applyAlignment="1">
      <alignment horizontal="right"/>
    </xf>
    <xf numFmtId="3" fontId="6" fillId="3" borderId="1" xfId="12" quotePrefix="1" applyNumberFormat="1" applyFont="1" applyFill="1" applyBorder="1" applyAlignment="1">
      <alignment horizontal="right"/>
    </xf>
    <xf numFmtId="3" fontId="6" fillId="5" borderId="1" xfId="12" applyNumberFormat="1" applyFont="1" applyFill="1" applyBorder="1" applyAlignment="1">
      <alignment horizontal="right"/>
    </xf>
    <xf numFmtId="3" fontId="6" fillId="6" borderId="1" xfId="12" applyNumberFormat="1" applyFont="1" applyFill="1" applyBorder="1" applyAlignment="1">
      <alignment horizontal="right"/>
    </xf>
    <xf numFmtId="3" fontId="6" fillId="0" borderId="1" xfId="12" applyNumberFormat="1" applyFont="1" applyBorder="1" applyAlignment="1">
      <alignment horizontal="right"/>
    </xf>
    <xf numFmtId="0" fontId="8" fillId="11" borderId="1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166" fontId="8" fillId="11" borderId="1" xfId="1" applyNumberFormat="1" applyFont="1" applyFill="1" applyBorder="1" applyAlignment="1">
      <alignment horizontal="right"/>
    </xf>
    <xf numFmtId="166" fontId="8" fillId="0" borderId="0" xfId="1" applyNumberFormat="1" applyFont="1"/>
    <xf numFmtId="166" fontId="7" fillId="0" borderId="0" xfId="1" applyNumberFormat="1" applyFont="1"/>
    <xf numFmtId="0" fontId="8" fillId="0" borderId="3" xfId="0" applyFont="1" applyBorder="1"/>
    <xf numFmtId="3" fontId="8" fillId="0" borderId="1" xfId="8" applyNumberFormat="1" applyFont="1" applyFill="1" applyBorder="1" applyAlignment="1">
      <alignment horizontal="right"/>
    </xf>
    <xf numFmtId="3" fontId="8" fillId="2" borderId="1" xfId="8" applyNumberFormat="1" applyFont="1" applyFill="1" applyBorder="1" applyAlignment="1">
      <alignment horizontal="right"/>
    </xf>
    <xf numFmtId="0" fontId="1" fillId="0" borderId="0" xfId="0" applyFont="1"/>
    <xf numFmtId="3" fontId="17" fillId="9" borderId="3" xfId="1" applyNumberFormat="1" applyFont="1" applyFill="1" applyBorder="1" applyAlignment="1">
      <alignment horizontal="right"/>
    </xf>
    <xf numFmtId="3" fontId="6" fillId="9" borderId="3" xfId="1" applyNumberFormat="1" applyFont="1" applyFill="1" applyBorder="1" applyAlignment="1">
      <alignment horizontal="right"/>
    </xf>
    <xf numFmtId="3" fontId="6" fillId="0" borderId="3" xfId="1" applyNumberFormat="1" applyFont="1" applyBorder="1" applyAlignment="1">
      <alignment horizontal="right"/>
    </xf>
    <xf numFmtId="3" fontId="8" fillId="0" borderId="3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 wrapText="1"/>
    </xf>
    <xf numFmtId="3" fontId="8" fillId="0" borderId="0" xfId="1" applyNumberFormat="1" applyFont="1" applyAlignment="1">
      <alignment horizontal="right"/>
    </xf>
    <xf numFmtId="3" fontId="6" fillId="10" borderId="3" xfId="1" applyNumberFormat="1" applyFont="1" applyFill="1" applyBorder="1" applyAlignment="1">
      <alignment horizontal="right"/>
    </xf>
    <xf numFmtId="3" fontId="6" fillId="10" borderId="4" xfId="1" applyNumberFormat="1" applyFont="1" applyFill="1" applyBorder="1" applyAlignment="1">
      <alignment horizontal="right"/>
    </xf>
    <xf numFmtId="3" fontId="6" fillId="10" borderId="1" xfId="1" applyNumberFormat="1" applyFont="1" applyFill="1" applyBorder="1" applyAlignment="1">
      <alignment horizontal="right"/>
    </xf>
    <xf numFmtId="3" fontId="8" fillId="0" borderId="5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3" fillId="0" borderId="0" xfId="8" applyNumberFormat="1" applyFont="1" applyFill="1" applyBorder="1" applyAlignment="1">
      <alignment horizontal="right"/>
    </xf>
    <xf numFmtId="3" fontId="21" fillId="0" borderId="0" xfId="8" quotePrefix="1" applyNumberFormat="1" applyFont="1" applyFill="1" applyBorder="1" applyAlignment="1">
      <alignment horizontal="right"/>
    </xf>
    <xf numFmtId="3" fontId="20" fillId="0" borderId="0" xfId="8" applyNumberFormat="1" applyFont="1" applyBorder="1" applyAlignment="1">
      <alignment horizontal="right"/>
    </xf>
    <xf numFmtId="3" fontId="8" fillId="0" borderId="3" xfId="8" applyNumberFormat="1" applyFont="1" applyBorder="1" applyAlignment="1">
      <alignment horizontal="right"/>
    </xf>
    <xf numFmtId="3" fontId="8" fillId="0" borderId="0" xfId="8" applyNumberFormat="1" applyFont="1" applyBorder="1" applyAlignment="1">
      <alignment horizontal="right"/>
    </xf>
    <xf numFmtId="3" fontId="8" fillId="0" borderId="3" xfId="8" applyNumberFormat="1" applyFont="1" applyFill="1" applyBorder="1" applyAlignment="1">
      <alignment horizontal="right"/>
    </xf>
    <xf numFmtId="3" fontId="8" fillId="0" borderId="0" xfId="8" applyNumberFormat="1" applyFont="1" applyFill="1" applyBorder="1" applyAlignment="1">
      <alignment horizontal="right"/>
    </xf>
    <xf numFmtId="3" fontId="20" fillId="0" borderId="0" xfId="8" applyNumberFormat="1" applyFont="1" applyFill="1" applyBorder="1" applyAlignment="1">
      <alignment horizontal="right"/>
    </xf>
    <xf numFmtId="3" fontId="21" fillId="0" borderId="0" xfId="8" applyNumberFormat="1" applyFont="1" applyFill="1" applyBorder="1" applyAlignment="1">
      <alignment horizontal="right"/>
    </xf>
    <xf numFmtId="3" fontId="6" fillId="0" borderId="3" xfId="8" applyNumberFormat="1" applyFont="1" applyBorder="1" applyAlignment="1">
      <alignment horizontal="right"/>
    </xf>
    <xf numFmtId="3" fontId="8" fillId="0" borderId="0" xfId="0" applyNumberFormat="1" applyFont="1"/>
    <xf numFmtId="3" fontId="22" fillId="0" borderId="0" xfId="8" applyNumberFormat="1" applyFont="1" applyFill="1" applyAlignment="1">
      <alignment horizontal="right"/>
    </xf>
    <xf numFmtId="3" fontId="0" fillId="0" borderId="0" xfId="8" applyNumberFormat="1" applyFont="1" applyAlignment="1"/>
    <xf numFmtId="0" fontId="17" fillId="3" borderId="1" xfId="11" applyFont="1" applyFill="1" applyBorder="1" applyAlignment="1">
      <alignment horizontal="left"/>
    </xf>
    <xf numFmtId="0" fontId="17" fillId="3" borderId="1" xfId="11" quotePrefix="1" applyFont="1" applyFill="1" applyBorder="1" applyAlignment="1">
      <alignment horizontal="left"/>
    </xf>
    <xf numFmtId="3" fontId="19" fillId="0" borderId="0" xfId="11" applyNumberFormat="1" applyFont="1"/>
    <xf numFmtId="0" fontId="19" fillId="0" borderId="0" xfId="11" applyFont="1"/>
    <xf numFmtId="0" fontId="6" fillId="3" borderId="1" xfId="11" applyFont="1" applyFill="1" applyBorder="1" applyAlignment="1">
      <alignment horizontal="left"/>
    </xf>
    <xf numFmtId="0" fontId="10" fillId="4" borderId="1" xfId="11" applyFont="1" applyFill="1" applyBorder="1"/>
    <xf numFmtId="3" fontId="9" fillId="0" borderId="0" xfId="11" applyNumberFormat="1" applyFont="1"/>
    <xf numFmtId="0" fontId="9" fillId="0" borderId="0" xfId="11" applyFont="1"/>
    <xf numFmtId="0" fontId="8" fillId="0" borderId="1" xfId="11" applyFont="1" applyBorder="1" applyAlignment="1">
      <alignment horizontal="left"/>
    </xf>
    <xf numFmtId="0" fontId="6" fillId="0" borderId="1" xfId="11" applyFont="1" applyBorder="1"/>
    <xf numFmtId="0" fontId="8" fillId="0" borderId="1" xfId="11" applyFont="1" applyBorder="1"/>
    <xf numFmtId="0" fontId="6" fillId="5" borderId="1" xfId="11" applyFont="1" applyFill="1" applyBorder="1" applyAlignment="1">
      <alignment horizontal="left"/>
    </xf>
    <xf numFmtId="0" fontId="6" fillId="5" borderId="1" xfId="11" applyFont="1" applyFill="1" applyBorder="1"/>
    <xf numFmtId="0" fontId="8" fillId="5" borderId="1" xfId="11" applyFont="1" applyFill="1" applyBorder="1" applyAlignment="1">
      <alignment horizontal="left"/>
    </xf>
    <xf numFmtId="0" fontId="8" fillId="4" borderId="1" xfId="11" applyFont="1" applyFill="1" applyBorder="1" applyAlignment="1">
      <alignment horizontal="left"/>
    </xf>
    <xf numFmtId="0" fontId="6" fillId="3" borderId="1" xfId="11" applyFont="1" applyFill="1" applyBorder="1"/>
    <xf numFmtId="4" fontId="9" fillId="0" borderId="0" xfId="11" applyNumberFormat="1" applyFont="1"/>
    <xf numFmtId="0" fontId="6" fillId="6" borderId="1" xfId="11" applyFont="1" applyFill="1" applyBorder="1"/>
    <xf numFmtId="0" fontId="9" fillId="0" borderId="0" xfId="11" applyFont="1" applyAlignment="1">
      <alignment horizontal="left"/>
    </xf>
    <xf numFmtId="166" fontId="17" fillId="3" borderId="1" xfId="1" applyNumberFormat="1" applyFont="1" applyFill="1" applyBorder="1" applyAlignment="1">
      <alignment horizontal="right"/>
    </xf>
    <xf numFmtId="166" fontId="6" fillId="3" borderId="1" xfId="1" quotePrefix="1" applyNumberFormat="1" applyFont="1" applyFill="1" applyBorder="1" applyAlignment="1">
      <alignment horizontal="right"/>
    </xf>
    <xf numFmtId="166" fontId="6" fillId="5" borderId="1" xfId="1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166" fontId="6" fillId="6" borderId="1" xfId="1" applyNumberFormat="1" applyFont="1" applyFill="1" applyBorder="1" applyAlignment="1">
      <alignment horizontal="right"/>
    </xf>
    <xf numFmtId="166" fontId="9" fillId="0" borderId="0" xfId="1" applyNumberFormat="1" applyFont="1" applyAlignment="1">
      <alignment horizontal="right"/>
    </xf>
    <xf numFmtId="0" fontId="25" fillId="0" borderId="0" xfId="0" applyFont="1"/>
    <xf numFmtId="2" fontId="7" fillId="0" borderId="0" xfId="0" applyNumberFormat="1" applyFont="1"/>
    <xf numFmtId="0" fontId="26" fillId="0" borderId="0" xfId="0" applyFont="1"/>
    <xf numFmtId="0" fontId="26" fillId="0" borderId="1" xfId="0" applyFont="1" applyBorder="1"/>
    <xf numFmtId="4" fontId="26" fillId="0" borderId="0" xfId="0" applyNumberFormat="1" applyFont="1"/>
    <xf numFmtId="2" fontId="26" fillId="0" borderId="0" xfId="0" applyNumberFormat="1" applyFont="1"/>
    <xf numFmtId="3" fontId="25" fillId="0" borderId="0" xfId="0" applyNumberFormat="1" applyFont="1"/>
    <xf numFmtId="1" fontId="26" fillId="0" borderId="0" xfId="0" applyNumberFormat="1" applyFont="1" applyAlignment="1">
      <alignment horizontal="right"/>
    </xf>
    <xf numFmtId="3" fontId="8" fillId="0" borderId="1" xfId="1" applyNumberFormat="1" applyFont="1" applyFill="1" applyBorder="1" applyAlignment="1">
      <alignment horizontal="right" wrapText="1"/>
    </xf>
    <xf numFmtId="3" fontId="9" fillId="0" borderId="0" xfId="0" applyNumberFormat="1" applyFont="1"/>
    <xf numFmtId="3" fontId="5" fillId="0" borderId="0" xfId="0" applyNumberFormat="1" applyFont="1"/>
    <xf numFmtId="3" fontId="17" fillId="3" borderId="1" xfId="1" applyNumberFormat="1" applyFont="1" applyFill="1" applyBorder="1" applyAlignment="1">
      <alignment horizontal="left"/>
    </xf>
    <xf numFmtId="3" fontId="6" fillId="3" borderId="1" xfId="1" applyNumberFormat="1" applyFont="1" applyFill="1" applyBorder="1" applyAlignment="1">
      <alignment horizontal="left"/>
    </xf>
    <xf numFmtId="3" fontId="6" fillId="3" borderId="1" xfId="1" quotePrefix="1" applyNumberFormat="1" applyFont="1" applyFill="1" applyBorder="1" applyAlignment="1">
      <alignment horizontal="left"/>
    </xf>
    <xf numFmtId="3" fontId="8" fillId="0" borderId="1" xfId="1" applyNumberFormat="1" applyFont="1" applyBorder="1" applyAlignment="1">
      <alignment horizontal="left"/>
    </xf>
    <xf numFmtId="3" fontId="6" fillId="5" borderId="1" xfId="1" applyNumberFormat="1" applyFont="1" applyFill="1" applyBorder="1" applyAlignment="1">
      <alignment horizontal="left"/>
    </xf>
    <xf numFmtId="3" fontId="8" fillId="0" borderId="1" xfId="8" applyNumberFormat="1" applyFont="1" applyBorder="1" applyAlignment="1">
      <alignment horizontal="left"/>
    </xf>
    <xf numFmtId="3" fontId="6" fillId="6" borderId="1" xfId="1" applyNumberFormat="1" applyFont="1" applyFill="1" applyBorder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7" fillId="0" borderId="0" xfId="1" applyNumberFormat="1" applyFont="1" applyAlignment="1">
      <alignment horizontal="left"/>
    </xf>
    <xf numFmtId="167" fontId="0" fillId="0" borderId="0" xfId="1" applyNumberFormat="1" applyFont="1"/>
    <xf numFmtId="0" fontId="27" fillId="0" borderId="0" xfId="0" applyFont="1"/>
    <xf numFmtId="3" fontId="26" fillId="0" borderId="0" xfId="0" applyNumberFormat="1" applyFont="1"/>
    <xf numFmtId="0" fontId="8" fillId="0" borderId="8" xfId="0" applyFont="1" applyBorder="1"/>
    <xf numFmtId="0" fontId="7" fillId="0" borderId="8" xfId="0" applyFont="1" applyBorder="1"/>
    <xf numFmtId="0" fontId="6" fillId="0" borderId="0" xfId="0" applyFont="1"/>
    <xf numFmtId="0" fontId="7" fillId="0" borderId="0" xfId="0" quotePrefix="1" applyFont="1"/>
    <xf numFmtId="3" fontId="8" fillId="0" borderId="1" xfId="1" applyNumberFormat="1" applyFont="1" applyFill="1" applyBorder="1" applyAlignment="1">
      <alignment horizontal="left"/>
    </xf>
    <xf numFmtId="3" fontId="6" fillId="12" borderId="1" xfId="8" applyNumberFormat="1" applyFont="1" applyFill="1" applyBorder="1" applyAlignment="1">
      <alignment horizontal="right"/>
    </xf>
    <xf numFmtId="3" fontId="0" fillId="0" borderId="0" xfId="0" applyNumberFormat="1"/>
    <xf numFmtId="3" fontId="8" fillId="0" borderId="1" xfId="15" applyNumberFormat="1" applyFont="1" applyBorder="1" applyAlignment="1">
      <alignment horizontal="right"/>
    </xf>
    <xf numFmtId="3" fontId="6" fillId="3" borderId="1" xfId="15" applyNumberFormat="1" applyFont="1" applyFill="1" applyBorder="1" applyAlignment="1">
      <alignment horizontal="right"/>
    </xf>
    <xf numFmtId="3" fontId="6" fillId="5" borderId="1" xfId="15" applyNumberFormat="1" applyFont="1" applyFill="1" applyBorder="1" applyAlignment="1">
      <alignment horizontal="right"/>
    </xf>
    <xf numFmtId="3" fontId="6" fillId="0" borderId="1" xfId="15" applyNumberFormat="1" applyFont="1" applyBorder="1" applyAlignment="1">
      <alignment horizontal="right"/>
    </xf>
    <xf numFmtId="4" fontId="6" fillId="6" borderId="1" xfId="15" applyNumberFormat="1" applyFont="1" applyFill="1" applyBorder="1" applyAlignment="1">
      <alignment horizontal="right"/>
    </xf>
    <xf numFmtId="4" fontId="6" fillId="0" borderId="1" xfId="15" applyNumberFormat="1" applyFont="1" applyBorder="1" applyAlignment="1">
      <alignment horizontal="right"/>
    </xf>
    <xf numFmtId="3" fontId="6" fillId="6" borderId="1" xfId="15" applyNumberFormat="1" applyFont="1" applyFill="1" applyBorder="1" applyAlignment="1">
      <alignment horizontal="right"/>
    </xf>
    <xf numFmtId="3" fontId="8" fillId="0" borderId="3" xfId="13" applyNumberFormat="1" applyFont="1" applyFill="1" applyBorder="1" applyAlignment="1">
      <alignment horizontal="right"/>
    </xf>
    <xf numFmtId="3" fontId="20" fillId="0" borderId="3" xfId="13" applyNumberFormat="1" applyFont="1" applyFill="1" applyBorder="1" applyAlignment="1">
      <alignment horizontal="right"/>
    </xf>
    <xf numFmtId="3" fontId="8" fillId="0" borderId="4" xfId="13" applyNumberFormat="1" applyFont="1" applyFill="1" applyBorder="1" applyAlignment="1">
      <alignment horizontal="right"/>
    </xf>
    <xf numFmtId="3" fontId="8" fillId="0" borderId="5" xfId="13" applyNumberFormat="1" applyFont="1" applyBorder="1" applyAlignment="1">
      <alignment horizontal="right"/>
    </xf>
    <xf numFmtId="3" fontId="20" fillId="0" borderId="3" xfId="13" applyNumberFormat="1" applyFont="1" applyBorder="1" applyAlignment="1">
      <alignment horizontal="right"/>
    </xf>
    <xf numFmtId="3" fontId="8" fillId="0" borderId="3" xfId="13" applyNumberFormat="1" applyFont="1" applyBorder="1" applyAlignment="1">
      <alignment horizontal="right"/>
    </xf>
    <xf numFmtId="3" fontId="8" fillId="0" borderId="1" xfId="0" applyNumberFormat="1" applyFont="1" applyBorder="1"/>
    <xf numFmtId="3" fontId="8" fillId="0" borderId="4" xfId="13" applyNumberFormat="1" applyFont="1" applyBorder="1" applyAlignment="1">
      <alignment horizontal="right"/>
    </xf>
    <xf numFmtId="0" fontId="6" fillId="8" borderId="2" xfId="0" applyFont="1" applyFill="1" applyBorder="1"/>
    <xf numFmtId="0" fontId="6" fillId="8" borderId="6" xfId="0" applyFont="1" applyFill="1" applyBorder="1"/>
  </cellXfs>
  <cellStyles count="19">
    <cellStyle name="Comma 2" xfId="8" xr:uid="{00000000-0005-0000-0000-000001000000}"/>
    <cellStyle name="Comma 2 2" xfId="13" xr:uid="{69CE0D1E-F1B2-4714-96FC-0CA32DD59D31}"/>
    <cellStyle name="Comma 2 2 2" xfId="16" xr:uid="{8B4B6035-03AC-4D37-A392-61B38739BAD6}"/>
    <cellStyle name="Comma 2 2 3" xfId="18" xr:uid="{B0D2FE45-346E-4590-883F-4EB0A8D3AFFB}"/>
    <cellStyle name="Comma 3" xfId="12" xr:uid="{70D2DD1A-3E6C-4756-93F5-AC21401903A2}"/>
    <cellStyle name="Comma 3 2" xfId="15" xr:uid="{83B37D8B-724D-4ED0-B33F-111ADBD33729}"/>
    <cellStyle name="Comma 3 3" xfId="17" xr:uid="{FD90D21A-B0C8-4AA3-B0F9-73DD3D8269C7}"/>
    <cellStyle name="Komma" xfId="1" builtinId="3"/>
    <cellStyle name="Komma 2" xfId="5" xr:uid="{00000000-0005-0000-0000-000002000000}"/>
    <cellStyle name="Komma 3" xfId="4" xr:uid="{00000000-0005-0000-0000-000003000000}"/>
    <cellStyle name="Komma 4" xfId="3" xr:uid="{00000000-0005-0000-0000-000004000000}"/>
    <cellStyle name="Komma 4 2" xfId="9" xr:uid="{00000000-0005-0000-0000-000005000000}"/>
    <cellStyle name="Komma 5" xfId="14" xr:uid="{523A8C7B-EE99-4107-8E7B-50443DCAB4E5}"/>
    <cellStyle name="Normal" xfId="0" builtinId="0"/>
    <cellStyle name="Normal 2" xfId="2" xr:uid="{00000000-0005-0000-0000-000007000000}"/>
    <cellStyle name="Normal 2 2" xfId="10" xr:uid="{00000000-0005-0000-0000-000008000000}"/>
    <cellStyle name="Normal 3" xfId="6" xr:uid="{00000000-0005-0000-0000-000009000000}"/>
    <cellStyle name="Normal 3 2" xfId="11" xr:uid="{00000000-0005-0000-0000-00000A000000}"/>
    <cellStyle name="Normal 4" xfId="7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zoomScaleNormal="100" workbookViewId="0">
      <pane xSplit="1" ySplit="3" topLeftCell="B39" activePane="bottomRight" state="frozen"/>
      <selection activeCell="A4" sqref="A4"/>
      <selection pane="topRight" activeCell="A4" sqref="A4"/>
      <selection pane="bottomLeft" activeCell="A4" sqref="A4"/>
      <selection pane="bottomRight" activeCell="D54" sqref="D54"/>
    </sheetView>
  </sheetViews>
  <sheetFormatPr baseColWidth="10" defaultColWidth="7.875" defaultRowHeight="12.75" x14ac:dyDescent="0.2"/>
  <cols>
    <col min="1" max="1" width="34.125" style="2" bestFit="1" customWidth="1"/>
    <col min="2" max="2" width="18.75" style="85" customWidth="1"/>
    <col min="3" max="3" width="18.75" style="85" hidden="1" customWidth="1"/>
    <col min="4" max="4" width="18.75" style="85" customWidth="1"/>
    <col min="5" max="16384" width="7.875" style="2"/>
  </cols>
  <sheetData>
    <row r="1" spans="1:5" ht="20.25" x14ac:dyDescent="0.3">
      <c r="A1" s="124" t="s">
        <v>231</v>
      </c>
      <c r="B1" s="47" t="s">
        <v>111</v>
      </c>
      <c r="C1" s="47" t="s">
        <v>111</v>
      </c>
      <c r="D1" s="47" t="s">
        <v>111</v>
      </c>
    </row>
    <row r="2" spans="1:5" ht="15.75" x14ac:dyDescent="0.25">
      <c r="A2" s="1"/>
      <c r="B2" s="47"/>
      <c r="C2" s="47"/>
      <c r="D2" s="47"/>
    </row>
    <row r="3" spans="1:5" ht="15.75" x14ac:dyDescent="0.25">
      <c r="A3" s="12" t="s">
        <v>38</v>
      </c>
      <c r="B3" s="83" t="s">
        <v>232</v>
      </c>
      <c r="C3" s="83" t="s">
        <v>172</v>
      </c>
      <c r="D3" s="83" t="s">
        <v>233</v>
      </c>
    </row>
    <row r="4" spans="1:5" ht="15.75" x14ac:dyDescent="0.25">
      <c r="A4" s="18" t="s">
        <v>113</v>
      </c>
      <c r="B4" s="44"/>
      <c r="C4" s="44"/>
      <c r="D4" s="44"/>
    </row>
    <row r="5" spans="1:5" ht="15" x14ac:dyDescent="0.2">
      <c r="A5" s="19" t="s">
        <v>39</v>
      </c>
      <c r="B5" s="44">
        <f>Hovedstyret!C16</f>
        <v>1069046</v>
      </c>
      <c r="C5" s="44">
        <f>Hovedstyret!D16</f>
        <v>915000</v>
      </c>
      <c r="D5" s="44">
        <f>Hovedstyret!G16</f>
        <v>910000</v>
      </c>
      <c r="E5" s="122"/>
    </row>
    <row r="6" spans="1:5" ht="15" x14ac:dyDescent="0.2">
      <c r="A6" s="19" t="s">
        <v>40</v>
      </c>
      <c r="B6" s="44">
        <f>Fotball!C9</f>
        <v>263267.96999999997</v>
      </c>
      <c r="C6" s="44">
        <f>Fotball!D9</f>
        <v>200000</v>
      </c>
      <c r="D6" s="44">
        <f>Fotball!F9</f>
        <v>280000</v>
      </c>
      <c r="E6" s="122"/>
    </row>
    <row r="7" spans="1:5" ht="15" x14ac:dyDescent="0.2">
      <c r="A7" s="19" t="s">
        <v>49</v>
      </c>
      <c r="B7" s="44">
        <f>Klatre!C11</f>
        <v>30342</v>
      </c>
      <c r="C7" s="44">
        <f>Klatre!D11</f>
        <v>40000</v>
      </c>
      <c r="D7" s="44">
        <f>Klatre!F11</f>
        <v>40000</v>
      </c>
      <c r="E7" s="122"/>
    </row>
    <row r="8" spans="1:5" ht="15" x14ac:dyDescent="0.2">
      <c r="A8" s="19" t="s">
        <v>21</v>
      </c>
      <c r="B8" s="44">
        <f>Langrenn!C11</f>
        <v>38647</v>
      </c>
      <c r="C8" s="44">
        <f>Langrenn!D11</f>
        <v>13000</v>
      </c>
      <c r="D8" s="44">
        <f>Langrenn!F11</f>
        <v>13000</v>
      </c>
      <c r="E8" s="122"/>
    </row>
    <row r="9" spans="1:5" ht="15" x14ac:dyDescent="0.2">
      <c r="A9" s="19" t="s">
        <v>41</v>
      </c>
      <c r="B9" s="44">
        <f>Hopp!C11</f>
        <v>45505.59</v>
      </c>
      <c r="C9" s="44">
        <f>Hopp!D11</f>
        <v>14500</v>
      </c>
      <c r="D9" s="44">
        <f>Hopp!F11</f>
        <v>29500</v>
      </c>
      <c r="E9" s="122"/>
    </row>
    <row r="10" spans="1:5" ht="15" x14ac:dyDescent="0.2">
      <c r="A10" s="19" t="s">
        <v>42</v>
      </c>
      <c r="B10" s="44">
        <f>Turn!C12</f>
        <v>98</v>
      </c>
      <c r="C10" s="44">
        <f>Turn!D12</f>
        <v>0</v>
      </c>
      <c r="D10" s="44">
        <f>Turn!F12</f>
        <v>0</v>
      </c>
    </row>
    <row r="11" spans="1:5" ht="15" x14ac:dyDescent="0.2">
      <c r="A11" s="19" t="s">
        <v>115</v>
      </c>
      <c r="B11" s="44">
        <f>Håndball!C12</f>
        <v>151653</v>
      </c>
      <c r="C11" s="44">
        <f>Håndball!D12</f>
        <v>233000</v>
      </c>
      <c r="D11" s="44">
        <f>Håndball!F12</f>
        <v>218000</v>
      </c>
      <c r="E11" s="122"/>
    </row>
    <row r="12" spans="1:5" ht="15" x14ac:dyDescent="0.2">
      <c r="A12" s="19" t="s">
        <v>43</v>
      </c>
      <c r="B12" s="44">
        <f>Innebandy!C6</f>
        <v>0</v>
      </c>
      <c r="C12" s="44">
        <f>Innebandy!D6</f>
        <v>0</v>
      </c>
      <c r="D12" s="44">
        <f>Innebandy!F6</f>
        <v>0</v>
      </c>
    </row>
    <row r="13" spans="1:5" ht="15.75" x14ac:dyDescent="0.25">
      <c r="A13" s="5" t="s">
        <v>95</v>
      </c>
      <c r="B13" s="48">
        <f>SUM(B5:B12)</f>
        <v>1598559.56</v>
      </c>
      <c r="C13" s="48">
        <f>SUM(C5:C12)</f>
        <v>1415500</v>
      </c>
      <c r="D13" s="48">
        <f>SUM(D5:D12)</f>
        <v>1490500</v>
      </c>
      <c r="E13" s="122"/>
    </row>
    <row r="14" spans="1:5" ht="15.75" x14ac:dyDescent="0.25">
      <c r="A14" s="18" t="s">
        <v>96</v>
      </c>
      <c r="B14" s="44"/>
      <c r="C14" s="44"/>
      <c r="D14" s="44"/>
    </row>
    <row r="15" spans="1:5" ht="15" x14ac:dyDescent="0.2">
      <c r="A15" s="19" t="s">
        <v>39</v>
      </c>
      <c r="B15" s="44">
        <f>Hovedstyret!C24</f>
        <v>109964</v>
      </c>
      <c r="C15" s="44">
        <f>Hovedstyret!D24</f>
        <v>97000</v>
      </c>
      <c r="D15" s="44">
        <f>Hovedstyret!G24</f>
        <v>153000</v>
      </c>
      <c r="E15" s="122"/>
    </row>
    <row r="16" spans="1:5" ht="15" x14ac:dyDescent="0.2">
      <c r="A16" s="19" t="s">
        <v>40</v>
      </c>
      <c r="B16" s="44">
        <f>Fotball!C20</f>
        <v>212196.91</v>
      </c>
      <c r="C16" s="44">
        <f>Fotball!D20</f>
        <v>177000</v>
      </c>
      <c r="D16" s="44">
        <f>Fotball!F20</f>
        <v>193000</v>
      </c>
      <c r="E16" s="122"/>
    </row>
    <row r="17" spans="1:5" ht="15" x14ac:dyDescent="0.2">
      <c r="A17" s="19" t="s">
        <v>49</v>
      </c>
      <c r="B17" s="44">
        <f>Klatre!C20</f>
        <v>0</v>
      </c>
      <c r="C17" s="44">
        <f>Klatre!D20</f>
        <v>27500</v>
      </c>
      <c r="D17" s="44">
        <f>Klatre!F20</f>
        <v>0</v>
      </c>
      <c r="E17" s="122"/>
    </row>
    <row r="18" spans="1:5" ht="15" x14ac:dyDescent="0.2">
      <c r="A18" s="19" t="s">
        <v>21</v>
      </c>
      <c r="B18" s="44">
        <f>Langrenn!C24</f>
        <v>8750</v>
      </c>
      <c r="C18" s="44">
        <f>Langrenn!D24</f>
        <v>34000</v>
      </c>
      <c r="D18" s="44">
        <f>Langrenn!F24</f>
        <v>60000</v>
      </c>
      <c r="E18" s="122"/>
    </row>
    <row r="19" spans="1:5" ht="15" x14ac:dyDescent="0.2">
      <c r="A19" s="19" t="s">
        <v>41</v>
      </c>
      <c r="B19" s="44">
        <f>Hopp!C21</f>
        <v>11393</v>
      </c>
      <c r="C19" s="44">
        <f>Hopp!D21</f>
        <v>30500</v>
      </c>
      <c r="D19" s="44">
        <f>Hopp!F21</f>
        <v>27000</v>
      </c>
      <c r="E19" s="122"/>
    </row>
    <row r="20" spans="1:5" ht="15" x14ac:dyDescent="0.2">
      <c r="A20" s="19" t="s">
        <v>42</v>
      </c>
      <c r="B20" s="44">
        <f>Turn!C26</f>
        <v>4800</v>
      </c>
      <c r="C20" s="44">
        <f>Turn!D26</f>
        <v>0</v>
      </c>
      <c r="D20" s="44">
        <f>Turn!F26</f>
        <v>15000</v>
      </c>
    </row>
    <row r="21" spans="1:5" ht="15" x14ac:dyDescent="0.2">
      <c r="A21" s="19" t="s">
        <v>115</v>
      </c>
      <c r="B21" s="44">
        <f>Håndball!C29</f>
        <v>95106</v>
      </c>
      <c r="C21" s="44">
        <f>Håndball!D29</f>
        <v>187700</v>
      </c>
      <c r="D21" s="44">
        <f>Håndball!F29</f>
        <v>167500</v>
      </c>
      <c r="E21" s="122"/>
    </row>
    <row r="22" spans="1:5" ht="15" x14ac:dyDescent="0.2">
      <c r="A22" s="19" t="s">
        <v>43</v>
      </c>
      <c r="B22" s="44">
        <f>Innebandy!C10</f>
        <v>4350</v>
      </c>
      <c r="C22" s="44">
        <f>Innebandy!D10</f>
        <v>0</v>
      </c>
      <c r="D22" s="44">
        <f>Innebandy!F10</f>
        <v>0</v>
      </c>
    </row>
    <row r="23" spans="1:5" ht="15.75" x14ac:dyDescent="0.25">
      <c r="A23" s="5" t="s">
        <v>11</v>
      </c>
      <c r="B23" s="48">
        <f>SUM(B15:B22)</f>
        <v>446559.91000000003</v>
      </c>
      <c r="C23" s="48">
        <f>SUM(C15:C22)</f>
        <v>553700</v>
      </c>
      <c r="D23" s="48">
        <f>SUM(D15:D22)</f>
        <v>615500</v>
      </c>
      <c r="E23" s="122"/>
    </row>
    <row r="24" spans="1:5" ht="15.75" x14ac:dyDescent="0.25">
      <c r="A24" s="20" t="s">
        <v>12</v>
      </c>
      <c r="B24" s="44"/>
      <c r="C24" s="44"/>
      <c r="D24" s="44"/>
    </row>
    <row r="25" spans="1:5" ht="15" x14ac:dyDescent="0.2">
      <c r="A25" s="19" t="s">
        <v>39</v>
      </c>
      <c r="B25" s="44">
        <f>Hovedstyret!C30</f>
        <v>102178</v>
      </c>
      <c r="C25" s="44">
        <f>Hovedstyret!D30</f>
        <v>90000</v>
      </c>
      <c r="D25" s="44">
        <f>Hovedstyret!G30</f>
        <v>220000</v>
      </c>
      <c r="E25" s="122"/>
    </row>
    <row r="26" spans="1:5" ht="15" x14ac:dyDescent="0.2">
      <c r="A26" s="19" t="s">
        <v>40</v>
      </c>
      <c r="B26" s="44">
        <f>Fotball!C26</f>
        <v>59407.01</v>
      </c>
      <c r="C26" s="44">
        <f>Fotball!D26</f>
        <v>42000</v>
      </c>
      <c r="D26" s="44">
        <f>Fotball!F26</f>
        <v>65000</v>
      </c>
      <c r="E26" s="122"/>
    </row>
    <row r="27" spans="1:5" ht="15" x14ac:dyDescent="0.2">
      <c r="A27" s="19" t="s">
        <v>49</v>
      </c>
      <c r="B27" s="44">
        <f>Klatre!C27</f>
        <v>0</v>
      </c>
      <c r="C27" s="44">
        <f>Klatre!D27</f>
        <v>2000</v>
      </c>
      <c r="D27" s="44">
        <f>Klatre!F27</f>
        <v>5000</v>
      </c>
      <c r="E27" s="122"/>
    </row>
    <row r="28" spans="1:5" ht="15" x14ac:dyDescent="0.2">
      <c r="A28" s="19" t="s">
        <v>21</v>
      </c>
      <c r="B28" s="44">
        <f>Langrenn!C28</f>
        <v>336</v>
      </c>
      <c r="C28" s="44">
        <f>Langrenn!D28</f>
        <v>1500</v>
      </c>
      <c r="D28" s="44">
        <f>Langrenn!F28</f>
        <v>1500</v>
      </c>
      <c r="E28" s="122"/>
    </row>
    <row r="29" spans="1:5" ht="15" x14ac:dyDescent="0.2">
      <c r="A29" s="19" t="s">
        <v>41</v>
      </c>
      <c r="B29" s="44">
        <f>Hopp!C26</f>
        <v>5102</v>
      </c>
      <c r="C29" s="44">
        <f>Hopp!D26</f>
        <v>6650</v>
      </c>
      <c r="D29" s="44">
        <f>Hopp!F26</f>
        <v>6650</v>
      </c>
      <c r="E29" s="122"/>
    </row>
    <row r="30" spans="1:5" ht="15" x14ac:dyDescent="0.2">
      <c r="A30" s="19" t="s">
        <v>42</v>
      </c>
      <c r="B30" s="44">
        <f>Turn!C31</f>
        <v>1225</v>
      </c>
      <c r="C30" s="44">
        <f>Turn!D31</f>
        <v>0</v>
      </c>
      <c r="D30" s="44">
        <f>Turn!F31</f>
        <v>1500</v>
      </c>
    </row>
    <row r="31" spans="1:5" ht="15" x14ac:dyDescent="0.2">
      <c r="A31" s="19" t="s">
        <v>115</v>
      </c>
      <c r="B31" s="44">
        <f>Håndball!C36</f>
        <v>746</v>
      </c>
      <c r="C31" s="44">
        <f>Håndball!D36</f>
        <v>4500</v>
      </c>
      <c r="D31" s="44">
        <f>Håndball!F36</f>
        <v>4500</v>
      </c>
      <c r="E31" s="122"/>
    </row>
    <row r="32" spans="1:5" ht="15" x14ac:dyDescent="0.2">
      <c r="A32" s="19" t="s">
        <v>43</v>
      </c>
      <c r="B32" s="44">
        <f>Innebandy!C13</f>
        <v>0</v>
      </c>
      <c r="C32" s="44">
        <f>Innebandy!D13</f>
        <v>0</v>
      </c>
      <c r="D32" s="44">
        <f>Innebandy!F13</f>
        <v>0</v>
      </c>
    </row>
    <row r="33" spans="1:6" ht="15.75" x14ac:dyDescent="0.25">
      <c r="A33" s="5" t="s">
        <v>54</v>
      </c>
      <c r="B33" s="48">
        <f>SUM(B25:B32)</f>
        <v>168994.01</v>
      </c>
      <c r="C33" s="48">
        <f>SUM(C25:C32)</f>
        <v>146650</v>
      </c>
      <c r="D33" s="48">
        <f>SUM(D25:D32)</f>
        <v>304150</v>
      </c>
      <c r="E33" s="122"/>
    </row>
    <row r="34" spans="1:6" ht="15.75" x14ac:dyDescent="0.25">
      <c r="A34" s="20" t="s">
        <v>44</v>
      </c>
      <c r="B34" s="44"/>
      <c r="C34" s="44"/>
      <c r="D34" s="44"/>
    </row>
    <row r="35" spans="1:6" ht="15" x14ac:dyDescent="0.2">
      <c r="A35" s="19" t="s">
        <v>39</v>
      </c>
      <c r="B35" s="44">
        <f>Hovedstyret!C40</f>
        <v>377281</v>
      </c>
      <c r="C35" s="44">
        <f>Hovedstyret!D40</f>
        <v>420000</v>
      </c>
      <c r="D35" s="44">
        <f>Hovedstyret!G40</f>
        <v>395000</v>
      </c>
      <c r="E35" s="122"/>
    </row>
    <row r="36" spans="1:6" ht="15" x14ac:dyDescent="0.2">
      <c r="A36" s="19" t="s">
        <v>40</v>
      </c>
      <c r="B36" s="44">
        <f>Fotball!C31</f>
        <v>57281.27</v>
      </c>
      <c r="C36" s="44">
        <f>Fotball!D31</f>
        <v>13000</v>
      </c>
      <c r="D36" s="44">
        <f>Fotball!F31</f>
        <v>55000</v>
      </c>
      <c r="E36" s="122"/>
    </row>
    <row r="37" spans="1:6" ht="15" x14ac:dyDescent="0.2">
      <c r="A37" s="19" t="s">
        <v>49</v>
      </c>
      <c r="B37" s="44">
        <f>Klatre!C32</f>
        <v>26108</v>
      </c>
      <c r="C37" s="44">
        <f>Klatre!D32</f>
        <v>27000</v>
      </c>
      <c r="D37" s="44">
        <f>Klatre!F32</f>
        <v>40000</v>
      </c>
      <c r="E37" s="122"/>
    </row>
    <row r="38" spans="1:6" ht="15" x14ac:dyDescent="0.2">
      <c r="A38" s="19" t="s">
        <v>21</v>
      </c>
      <c r="B38" s="44">
        <f>Langrenn!C31</f>
        <v>2102</v>
      </c>
      <c r="C38" s="44">
        <f>Langrenn!D31</f>
        <v>2000</v>
      </c>
      <c r="D38" s="44">
        <f>Langrenn!F31</f>
        <v>2000</v>
      </c>
      <c r="E38" s="122"/>
    </row>
    <row r="39" spans="1:6" ht="15" x14ac:dyDescent="0.2">
      <c r="A39" s="19" t="s">
        <v>41</v>
      </c>
      <c r="B39" s="44">
        <f>Hopp!C29</f>
        <v>14344</v>
      </c>
      <c r="C39" s="44">
        <f>Hopp!D29</f>
        <v>5000</v>
      </c>
      <c r="D39" s="44">
        <f>Hopp!F29</f>
        <v>5000</v>
      </c>
      <c r="E39" s="122"/>
    </row>
    <row r="40" spans="1:6" ht="15" x14ac:dyDescent="0.2">
      <c r="A40" s="19" t="s">
        <v>108</v>
      </c>
      <c r="B40" s="44">
        <f>Håndball!C43</f>
        <v>4380</v>
      </c>
      <c r="C40" s="44">
        <f>Håndball!D43</f>
        <v>5500</v>
      </c>
      <c r="D40" s="44">
        <f>Håndball!F43</f>
        <v>6500</v>
      </c>
      <c r="E40" s="122"/>
    </row>
    <row r="41" spans="1:6" ht="15.75" x14ac:dyDescent="0.25">
      <c r="A41" s="5" t="s">
        <v>2</v>
      </c>
      <c r="B41" s="48">
        <f>SUM(B35:B40)</f>
        <v>481496.27</v>
      </c>
      <c r="C41" s="48">
        <f>SUM(C35:C40)</f>
        <v>472500</v>
      </c>
      <c r="D41" s="48">
        <f>SUM(D35:D40)</f>
        <v>503500</v>
      </c>
      <c r="E41" s="122"/>
    </row>
    <row r="42" spans="1:6" ht="15.75" x14ac:dyDescent="0.25">
      <c r="A42" s="8" t="s">
        <v>71</v>
      </c>
      <c r="B42" s="44"/>
      <c r="C42" s="44"/>
      <c r="D42" s="44"/>
    </row>
    <row r="43" spans="1:6" ht="15.75" x14ac:dyDescent="0.25">
      <c r="A43" s="21" t="s">
        <v>45</v>
      </c>
      <c r="B43" s="44" t="s">
        <v>111</v>
      </c>
      <c r="C43" s="44" t="s">
        <v>111</v>
      </c>
      <c r="D43" s="44" t="s">
        <v>111</v>
      </c>
    </row>
    <row r="44" spans="1:6" ht="15" x14ac:dyDescent="0.2">
      <c r="A44" s="19" t="s">
        <v>39</v>
      </c>
      <c r="B44" s="44">
        <f>Hovedstyret!C47</f>
        <v>191096</v>
      </c>
      <c r="C44" s="44">
        <f>Hovedstyret!D47</f>
        <v>200000</v>
      </c>
      <c r="D44" s="44">
        <f>Hovedstyret!G47</f>
        <v>185000</v>
      </c>
      <c r="E44" s="122"/>
      <c r="F44" s="122"/>
    </row>
    <row r="45" spans="1:6" ht="15" x14ac:dyDescent="0.2">
      <c r="A45" s="19" t="s">
        <v>40</v>
      </c>
      <c r="B45" s="44">
        <f>Fotball!C36</f>
        <v>5850</v>
      </c>
      <c r="C45" s="44">
        <f>Fotball!D36</f>
        <v>0</v>
      </c>
      <c r="D45" s="44">
        <f>Fotball!F36</f>
        <v>0</v>
      </c>
      <c r="E45" s="122"/>
    </row>
    <row r="46" spans="1:6" ht="15" x14ac:dyDescent="0.2">
      <c r="A46" s="19" t="s">
        <v>49</v>
      </c>
      <c r="B46" s="44">
        <f>Klatre!C38</f>
        <v>2000</v>
      </c>
      <c r="C46" s="44">
        <f>Klatre!D38</f>
        <v>2600</v>
      </c>
      <c r="D46" s="44">
        <f>Klatre!F38</f>
        <v>2000</v>
      </c>
      <c r="E46" s="122"/>
    </row>
    <row r="47" spans="1:6" ht="15" x14ac:dyDescent="0.2">
      <c r="A47" s="19" t="s">
        <v>21</v>
      </c>
      <c r="B47" s="44">
        <f>Langrenn!C35</f>
        <v>0</v>
      </c>
      <c r="C47" s="44">
        <f>Langrenn!D35</f>
        <v>0</v>
      </c>
      <c r="D47" s="44">
        <f>Langrenn!F35</f>
        <v>0</v>
      </c>
    </row>
    <row r="48" spans="1:6" ht="15" x14ac:dyDescent="0.2">
      <c r="A48" s="19" t="s">
        <v>41</v>
      </c>
      <c r="B48" s="44">
        <f>Hopp!C34</f>
        <v>2340</v>
      </c>
      <c r="C48" s="44">
        <f>Hopp!D34</f>
        <v>4500</v>
      </c>
      <c r="D48" s="44">
        <f>Hopp!F34</f>
        <v>3500</v>
      </c>
      <c r="E48" s="122"/>
    </row>
    <row r="49" spans="1:5" ht="15" x14ac:dyDescent="0.2">
      <c r="A49" s="19" t="s">
        <v>42</v>
      </c>
      <c r="B49" s="44">
        <f>Turn!C41</f>
        <v>3600</v>
      </c>
      <c r="C49" s="44">
        <f>Turn!D41</f>
        <v>0</v>
      </c>
      <c r="D49" s="44">
        <f>Turn!F41</f>
        <v>0</v>
      </c>
    </row>
    <row r="50" spans="1:5" ht="15" x14ac:dyDescent="0.2">
      <c r="A50" s="19" t="s">
        <v>115</v>
      </c>
      <c r="B50" s="44">
        <f>Håndball!C51</f>
        <v>36838</v>
      </c>
      <c r="C50" s="44">
        <f>Håndball!D51</f>
        <v>51500</v>
      </c>
      <c r="D50" s="44">
        <f>Håndball!F51</f>
        <v>38000</v>
      </c>
      <c r="E50" s="122"/>
    </row>
    <row r="51" spans="1:5" ht="15" x14ac:dyDescent="0.2">
      <c r="A51" s="19" t="s">
        <v>43</v>
      </c>
      <c r="B51" s="44">
        <f>Innebandy!C20</f>
        <v>0</v>
      </c>
      <c r="C51" s="44">
        <f>Innebandy!D20</f>
        <v>0</v>
      </c>
      <c r="D51" s="44">
        <f>Innebandy!F20</f>
        <v>0</v>
      </c>
    </row>
    <row r="52" spans="1:5" ht="15.75" x14ac:dyDescent="0.25">
      <c r="A52" s="5" t="s">
        <v>46</v>
      </c>
      <c r="B52" s="48">
        <f>SUM(B44:B51)</f>
        <v>241724</v>
      </c>
      <c r="C52" s="48">
        <f>SUM(C44:C51)</f>
        <v>258600</v>
      </c>
      <c r="D52" s="48">
        <f>SUM(D44:D51)</f>
        <v>228500</v>
      </c>
      <c r="E52" s="122"/>
    </row>
    <row r="53" spans="1:5" ht="15.75" x14ac:dyDescent="0.25">
      <c r="A53" s="5" t="s">
        <v>101</v>
      </c>
      <c r="B53" s="48">
        <f>B23+B33+B41+B52</f>
        <v>1338774.19</v>
      </c>
      <c r="C53" s="48">
        <f>C23+C33+C41+C52</f>
        <v>1431450</v>
      </c>
      <c r="D53" s="48">
        <f>D23+D33+D41+D52</f>
        <v>1651650</v>
      </c>
      <c r="E53" s="122"/>
    </row>
    <row r="54" spans="1:5" ht="15.75" x14ac:dyDescent="0.25">
      <c r="A54" s="5" t="s">
        <v>102</v>
      </c>
      <c r="B54" s="48">
        <f>B13-B53</f>
        <v>259785.37000000011</v>
      </c>
      <c r="C54" s="48">
        <f>C13-C53</f>
        <v>-15950</v>
      </c>
      <c r="D54" s="48">
        <f>D13-D53</f>
        <v>-161150</v>
      </c>
      <c r="E54" s="122"/>
    </row>
    <row r="55" spans="1:5" ht="15.75" x14ac:dyDescent="0.25">
      <c r="A55" s="20" t="s">
        <v>103</v>
      </c>
      <c r="B55" s="44"/>
      <c r="C55" s="44"/>
      <c r="D55" s="44"/>
    </row>
    <row r="56" spans="1:5" ht="15" x14ac:dyDescent="0.2">
      <c r="A56" s="19" t="s">
        <v>39</v>
      </c>
      <c r="B56" s="44">
        <f>Hovedstyret!C53</f>
        <v>19534</v>
      </c>
      <c r="C56" s="44">
        <f>Hovedstyret!D53</f>
        <v>5000</v>
      </c>
      <c r="D56" s="44">
        <f>Hovedstyret!G53</f>
        <v>50000</v>
      </c>
      <c r="E56" s="122"/>
    </row>
    <row r="57" spans="1:5" ht="15" x14ac:dyDescent="0.2">
      <c r="A57" s="19" t="s">
        <v>40</v>
      </c>
      <c r="B57" s="44">
        <f>Fotball!C40</f>
        <v>0</v>
      </c>
      <c r="C57" s="44">
        <f>Fotball!D40</f>
        <v>0</v>
      </c>
      <c r="D57" s="44">
        <f>Fotball!F40</f>
        <v>0</v>
      </c>
    </row>
    <row r="58" spans="1:5" ht="15" x14ac:dyDescent="0.2">
      <c r="A58" s="19" t="s">
        <v>49</v>
      </c>
      <c r="B58" s="44">
        <f>Klatre!C45</f>
        <v>-16</v>
      </c>
      <c r="C58" s="44">
        <f>Klatre!D45</f>
        <v>-50</v>
      </c>
      <c r="D58" s="44">
        <f>Klatre!F45</f>
        <v>0</v>
      </c>
      <c r="E58" s="122"/>
    </row>
    <row r="59" spans="1:5" ht="15" x14ac:dyDescent="0.2">
      <c r="A59" s="19" t="s">
        <v>21</v>
      </c>
      <c r="B59" s="44">
        <f>Langrenn!C39</f>
        <v>683</v>
      </c>
      <c r="C59" s="44">
        <f>Langrenn!D39</f>
        <v>100</v>
      </c>
      <c r="D59" s="44">
        <f>Langrenn!F39</f>
        <v>600</v>
      </c>
    </row>
    <row r="60" spans="1:5" ht="15" x14ac:dyDescent="0.2">
      <c r="A60" s="19" t="s">
        <v>41</v>
      </c>
      <c r="B60" s="44">
        <f>Hopp!C39</f>
        <v>0</v>
      </c>
      <c r="C60" s="44">
        <f>Hopp!D39</f>
        <v>0</v>
      </c>
      <c r="D60" s="44">
        <f>Hopp!F39</f>
        <v>0</v>
      </c>
    </row>
    <row r="61" spans="1:5" ht="15" x14ac:dyDescent="0.2">
      <c r="A61" s="19" t="s">
        <v>42</v>
      </c>
      <c r="B61" s="44">
        <f>Turn!C45</f>
        <v>0</v>
      </c>
      <c r="C61" s="44">
        <f>Turn!D45</f>
        <v>0</v>
      </c>
      <c r="D61" s="44">
        <f>Turn!F45</f>
        <v>0</v>
      </c>
    </row>
    <row r="62" spans="1:5" ht="15" x14ac:dyDescent="0.2">
      <c r="A62" s="19" t="s">
        <v>115</v>
      </c>
      <c r="B62" s="44">
        <f>Håndball!C55</f>
        <v>0</v>
      </c>
      <c r="C62" s="44">
        <f>Håndball!D55</f>
        <v>0</v>
      </c>
      <c r="D62" s="44">
        <f>Håndball!F55</f>
        <v>0</v>
      </c>
    </row>
    <row r="63" spans="1:5" ht="15" x14ac:dyDescent="0.2">
      <c r="A63" s="19" t="s">
        <v>43</v>
      </c>
      <c r="B63" s="44">
        <f>Innebandy!C26</f>
        <v>0</v>
      </c>
      <c r="C63" s="44">
        <f>Innebandy!D26</f>
        <v>0</v>
      </c>
      <c r="D63" s="44">
        <f>Innebandy!F26</f>
        <v>0</v>
      </c>
    </row>
    <row r="64" spans="1:5" ht="15.75" x14ac:dyDescent="0.25">
      <c r="A64" s="5" t="s">
        <v>67</v>
      </c>
      <c r="B64" s="48">
        <f>SUM(B56:B63)</f>
        <v>20201</v>
      </c>
      <c r="C64" s="48">
        <f>SUM(C56:C63)</f>
        <v>5050</v>
      </c>
      <c r="D64" s="48">
        <f>SUM(D56:D63)</f>
        <v>50600</v>
      </c>
    </row>
    <row r="65" spans="1:5" ht="15" x14ac:dyDescent="0.2">
      <c r="A65" s="17"/>
      <c r="B65" s="84"/>
      <c r="C65" s="84"/>
      <c r="D65" s="84"/>
    </row>
    <row r="66" spans="1:5" ht="15.75" x14ac:dyDescent="0.25">
      <c r="A66" s="1" t="s">
        <v>110</v>
      </c>
      <c r="B66" s="47">
        <f>B54+B64</f>
        <v>279986.37000000011</v>
      </c>
      <c r="C66" s="47">
        <f>C54+C64</f>
        <v>-10900</v>
      </c>
      <c r="D66" s="47">
        <f>D54+D64</f>
        <v>-110550</v>
      </c>
      <c r="E66" s="10"/>
    </row>
  </sheetData>
  <phoneticPr fontId="3" type="noConversion"/>
  <printOptions gridLinesSet="0"/>
  <pageMargins left="1.1811023622047245" right="0.59055118110236227" top="0.98425196850393704" bottom="0.98425196850393704" header="0.51181102362204722" footer="0.51181102362204722"/>
  <pageSetup paperSize="9" scale="68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0"/>
  <sheetViews>
    <sheetView zoomScale="90" zoomScaleNormal="90" workbookViewId="0">
      <selection activeCell="I7" sqref="I7"/>
    </sheetView>
  </sheetViews>
  <sheetFormatPr baseColWidth="10" defaultColWidth="7.875" defaultRowHeight="12.75" x14ac:dyDescent="0.2"/>
  <cols>
    <col min="1" max="1" width="5.125" style="32" customWidth="1"/>
    <col min="2" max="2" width="49.5" style="11" customWidth="1"/>
    <col min="3" max="4" width="16" style="71" customWidth="1"/>
    <col min="5" max="5" width="4.5" style="11" customWidth="1"/>
    <col min="6" max="6" width="16" style="71" customWidth="1"/>
    <col min="7" max="7" width="7.875" style="11"/>
    <col min="8" max="8" width="16.625" style="53" customWidth="1"/>
    <col min="9" max="16384" width="7.875" style="11"/>
  </cols>
  <sheetData>
    <row r="1" spans="1:8" s="39" customFormat="1" ht="20.25" x14ac:dyDescent="0.3">
      <c r="A1" s="37"/>
      <c r="B1" s="124" t="s">
        <v>231</v>
      </c>
      <c r="C1" s="61"/>
      <c r="D1" s="61"/>
      <c r="F1" s="61"/>
      <c r="H1" s="52"/>
    </row>
    <row r="2" spans="1:8" ht="15.75" x14ac:dyDescent="0.25">
      <c r="A2" s="28" t="s">
        <v>111</v>
      </c>
      <c r="B2" s="12" t="s">
        <v>61</v>
      </c>
      <c r="C2" s="68" t="str">
        <f>Hovedstyret!C3</f>
        <v>Regnskap 2022</v>
      </c>
      <c r="D2" s="68" t="str">
        <f>Hovedstyret!D3</f>
        <v>Budsjett 2022</v>
      </c>
      <c r="F2" s="63" t="s">
        <v>233</v>
      </c>
    </row>
    <row r="3" spans="1:8" ht="15.75" x14ac:dyDescent="0.25">
      <c r="A3" s="19"/>
      <c r="B3" s="4" t="s">
        <v>113</v>
      </c>
      <c r="C3" s="56"/>
      <c r="D3" s="56"/>
      <c r="F3" s="56"/>
    </row>
    <row r="4" spans="1:8" ht="15" x14ac:dyDescent="0.2">
      <c r="A4" s="19">
        <v>302</v>
      </c>
      <c r="B4" s="3" t="s">
        <v>114</v>
      </c>
      <c r="C4" s="69"/>
      <c r="D4" s="69"/>
      <c r="F4" s="69">
        <v>0</v>
      </c>
    </row>
    <row r="5" spans="1:8" ht="15" x14ac:dyDescent="0.2">
      <c r="A5" s="19">
        <v>381</v>
      </c>
      <c r="B5" s="3" t="s">
        <v>31</v>
      </c>
      <c r="C5" s="56"/>
      <c r="D5" s="56"/>
      <c r="F5" s="56"/>
    </row>
    <row r="6" spans="1:8" ht="15.75" x14ac:dyDescent="0.25">
      <c r="A6" s="29"/>
      <c r="B6" s="5" t="s">
        <v>95</v>
      </c>
      <c r="C6" s="64">
        <f>SUM(C4:C5)</f>
        <v>0</v>
      </c>
      <c r="D6" s="64">
        <f>SUM(D4:D5)</f>
        <v>0</v>
      </c>
      <c r="F6" s="64">
        <f>SUM(F4:F5)</f>
        <v>0</v>
      </c>
    </row>
    <row r="7" spans="1:8" ht="15.75" x14ac:dyDescent="0.25">
      <c r="A7" s="19"/>
      <c r="B7" s="4" t="s">
        <v>96</v>
      </c>
      <c r="C7" s="56"/>
      <c r="D7" s="56"/>
      <c r="F7" s="56"/>
    </row>
    <row r="8" spans="1:8" ht="15" x14ac:dyDescent="0.2">
      <c r="A8" s="19">
        <v>417</v>
      </c>
      <c r="B8" s="3" t="s">
        <v>18</v>
      </c>
      <c r="C8" s="69"/>
      <c r="D8" s="69"/>
      <c r="F8" s="69"/>
    </row>
    <row r="9" spans="1:8" ht="15" x14ac:dyDescent="0.2">
      <c r="A9" s="19">
        <v>425</v>
      </c>
      <c r="B9" s="3" t="s">
        <v>20</v>
      </c>
      <c r="C9" s="56">
        <v>4350</v>
      </c>
      <c r="D9" s="56"/>
      <c r="F9" s="56">
        <v>0</v>
      </c>
    </row>
    <row r="10" spans="1:8" ht="15.75" x14ac:dyDescent="0.25">
      <c r="A10" s="29"/>
      <c r="B10" s="5" t="s">
        <v>11</v>
      </c>
      <c r="C10" s="64">
        <f>SUM(C8:C9)</f>
        <v>4350</v>
      </c>
      <c r="D10" s="64">
        <f>SUM(D8:D9)</f>
        <v>0</v>
      </c>
      <c r="F10" s="64">
        <f>SUM(F8:F9)</f>
        <v>0</v>
      </c>
    </row>
    <row r="11" spans="1:8" ht="15.75" x14ac:dyDescent="0.25">
      <c r="A11" s="19"/>
      <c r="B11" s="4" t="s">
        <v>12</v>
      </c>
      <c r="C11" s="56"/>
      <c r="D11" s="56"/>
      <c r="F11" s="56"/>
    </row>
    <row r="12" spans="1:8" ht="15" x14ac:dyDescent="0.2">
      <c r="A12" s="19">
        <v>520</v>
      </c>
      <c r="B12" s="3" t="s">
        <v>59</v>
      </c>
      <c r="C12" s="56"/>
      <c r="D12" s="56"/>
      <c r="F12" s="56">
        <v>0</v>
      </c>
    </row>
    <row r="13" spans="1:8" ht="15.75" x14ac:dyDescent="0.25">
      <c r="A13" s="30"/>
      <c r="B13" s="5" t="s">
        <v>54</v>
      </c>
      <c r="C13" s="64">
        <f>SUM(C12:C12)</f>
        <v>0</v>
      </c>
      <c r="D13" s="64">
        <f>SUM(D12:D12)</f>
        <v>0</v>
      </c>
      <c r="F13" s="64">
        <f>SUM(F12:F12)</f>
        <v>0</v>
      </c>
    </row>
    <row r="14" spans="1:8" ht="15.75" x14ac:dyDescent="0.25">
      <c r="A14" s="19"/>
      <c r="B14" s="4" t="s">
        <v>73</v>
      </c>
      <c r="C14" s="56"/>
      <c r="D14" s="56"/>
      <c r="F14" s="56"/>
    </row>
    <row r="15" spans="1:8" ht="15" x14ac:dyDescent="0.2">
      <c r="A15" s="19">
        <v>680</v>
      </c>
      <c r="B15" s="3" t="s">
        <v>1</v>
      </c>
      <c r="C15" s="56"/>
      <c r="D15" s="56"/>
      <c r="F15" s="56"/>
    </row>
    <row r="16" spans="1:8" ht="15.75" x14ac:dyDescent="0.25">
      <c r="A16" s="29"/>
      <c r="B16" s="5" t="s">
        <v>72</v>
      </c>
      <c r="C16" s="64">
        <f>SUM(C15:C15)</f>
        <v>0</v>
      </c>
      <c r="D16" s="64">
        <f>SUM(D15:D15)</f>
        <v>0</v>
      </c>
      <c r="F16" s="64">
        <f>SUM(F15:F15)</f>
        <v>0</v>
      </c>
    </row>
    <row r="17" spans="1:6" ht="15.75" x14ac:dyDescent="0.25">
      <c r="A17" s="19"/>
      <c r="B17" s="4" t="s">
        <v>71</v>
      </c>
      <c r="C17" s="56"/>
      <c r="D17" s="56"/>
      <c r="F17" s="56"/>
    </row>
    <row r="18" spans="1:6" ht="15" x14ac:dyDescent="0.2">
      <c r="A18" s="19"/>
      <c r="B18" s="3" t="s">
        <v>4</v>
      </c>
      <c r="C18" s="56"/>
      <c r="D18" s="56"/>
      <c r="F18" s="56"/>
    </row>
    <row r="19" spans="1:6" ht="15" x14ac:dyDescent="0.2">
      <c r="A19" s="19">
        <v>754</v>
      </c>
      <c r="B19" s="3" t="s">
        <v>70</v>
      </c>
      <c r="C19" s="56"/>
      <c r="D19" s="56"/>
      <c r="F19" s="56">
        <v>0</v>
      </c>
    </row>
    <row r="20" spans="1:6" ht="15.75" x14ac:dyDescent="0.25">
      <c r="A20" s="30"/>
      <c r="B20" s="5" t="s">
        <v>78</v>
      </c>
      <c r="C20" s="64">
        <f>SUM(C19:C19)</f>
        <v>0</v>
      </c>
      <c r="D20" s="64">
        <f>SUM(D19:D19)</f>
        <v>0</v>
      </c>
      <c r="F20" s="64">
        <f>SUM(F19:F19)</f>
        <v>0</v>
      </c>
    </row>
    <row r="21" spans="1:6" ht="15.75" x14ac:dyDescent="0.25">
      <c r="A21" s="29"/>
      <c r="B21" s="5" t="s">
        <v>101</v>
      </c>
      <c r="C21" s="64">
        <f>C10+C13+C16+C20</f>
        <v>4350</v>
      </c>
      <c r="D21" s="64">
        <f>D10+D13+D16+D20</f>
        <v>0</v>
      </c>
      <c r="F21" s="64">
        <f>F10+F13+F16+F20</f>
        <v>0</v>
      </c>
    </row>
    <row r="22" spans="1:6" ht="15.75" x14ac:dyDescent="0.25">
      <c r="A22" s="29"/>
      <c r="B22" s="5" t="s">
        <v>102</v>
      </c>
      <c r="C22" s="64">
        <f>C6-C21</f>
        <v>-4350</v>
      </c>
      <c r="D22" s="64">
        <f>D6-D21</f>
        <v>0</v>
      </c>
      <c r="F22" s="64">
        <f>F6-F21</f>
        <v>0</v>
      </c>
    </row>
    <row r="23" spans="1:6" ht="15.75" x14ac:dyDescent="0.25">
      <c r="A23" s="19"/>
      <c r="B23" s="4" t="s">
        <v>103</v>
      </c>
      <c r="C23" s="56"/>
      <c r="D23" s="56"/>
      <c r="F23" s="56"/>
    </row>
    <row r="24" spans="1:6" ht="15" x14ac:dyDescent="0.2">
      <c r="A24" s="19">
        <v>801</v>
      </c>
      <c r="B24" s="3" t="s">
        <v>104</v>
      </c>
      <c r="C24" s="69"/>
      <c r="D24" s="69"/>
      <c r="F24" s="69"/>
    </row>
    <row r="25" spans="1:6" ht="15" x14ac:dyDescent="0.2">
      <c r="A25" s="19">
        <v>802</v>
      </c>
      <c r="B25" s="3" t="s">
        <v>105</v>
      </c>
      <c r="C25" s="69"/>
      <c r="D25" s="69"/>
      <c r="F25" s="69"/>
    </row>
    <row r="26" spans="1:6" ht="15.75" x14ac:dyDescent="0.25">
      <c r="A26" s="29"/>
      <c r="B26" s="5" t="s">
        <v>67</v>
      </c>
      <c r="C26" s="64">
        <f>C24-C25</f>
        <v>0</v>
      </c>
      <c r="D26" s="64">
        <f>SUM(D24:D25)</f>
        <v>0</v>
      </c>
      <c r="F26" s="64">
        <f>F24-F25</f>
        <v>0</v>
      </c>
    </row>
    <row r="27" spans="1:6" ht="15.75" x14ac:dyDescent="0.25">
      <c r="A27" s="31">
        <v>890</v>
      </c>
      <c r="B27" s="1" t="s">
        <v>110</v>
      </c>
      <c r="C27" s="62">
        <f>C22+C26</f>
        <v>-4350</v>
      </c>
      <c r="D27" s="62">
        <f>D22+D26</f>
        <v>0</v>
      </c>
      <c r="F27" s="62">
        <f>F22+F26</f>
        <v>0</v>
      </c>
    </row>
    <row r="28" spans="1:6" ht="15.75" x14ac:dyDescent="0.25">
      <c r="A28" s="19"/>
      <c r="B28" s="3" t="s">
        <v>140</v>
      </c>
      <c r="C28" s="70"/>
      <c r="D28" s="56"/>
      <c r="F28" s="56"/>
    </row>
    <row r="29" spans="1:6" ht="15.75" x14ac:dyDescent="0.25">
      <c r="A29" s="19"/>
      <c r="B29" s="3" t="s">
        <v>234</v>
      </c>
      <c r="C29" s="70">
        <v>25129.58</v>
      </c>
      <c r="D29" s="70"/>
      <c r="F29" s="70"/>
    </row>
    <row r="30" spans="1:6" ht="15.75" x14ac:dyDescent="0.25">
      <c r="A30" s="30"/>
      <c r="B30" s="7" t="s">
        <v>235</v>
      </c>
      <c r="C30" s="65">
        <f>C27+C29</f>
        <v>20779.580000000002</v>
      </c>
      <c r="D30" s="65">
        <f>D29+D27</f>
        <v>0</v>
      </c>
      <c r="F30" s="65">
        <f>F29+F27</f>
        <v>0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92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94F2-9CA2-45F9-A350-58F5BF267C61}">
  <dimension ref="A1:E29"/>
  <sheetViews>
    <sheetView workbookViewId="0">
      <selection activeCell="D10" sqref="D10"/>
    </sheetView>
  </sheetViews>
  <sheetFormatPr baseColWidth="10" defaultColWidth="11" defaultRowHeight="12.75" x14ac:dyDescent="0.2"/>
  <cols>
    <col min="1" max="1" width="34.875" bestFit="1" customWidth="1"/>
    <col min="4" max="4" width="23" bestFit="1" customWidth="1"/>
  </cols>
  <sheetData>
    <row r="1" spans="1:5" x14ac:dyDescent="0.2">
      <c r="A1" t="s">
        <v>248</v>
      </c>
    </row>
    <row r="2" spans="1:5" x14ac:dyDescent="0.2">
      <c r="A2" t="s">
        <v>249</v>
      </c>
    </row>
    <row r="3" spans="1:5" x14ac:dyDescent="0.2">
      <c r="A3">
        <v>884089182</v>
      </c>
    </row>
    <row r="5" spans="1:5" x14ac:dyDescent="0.2">
      <c r="A5" t="s">
        <v>250</v>
      </c>
    </row>
    <row r="7" spans="1:5" x14ac:dyDescent="0.2">
      <c r="A7" t="s">
        <v>251</v>
      </c>
    </row>
    <row r="9" spans="1:5" x14ac:dyDescent="0.2">
      <c r="B9" t="s">
        <v>252</v>
      </c>
      <c r="D9" t="s">
        <v>253</v>
      </c>
    </row>
    <row r="11" spans="1:5" x14ac:dyDescent="0.2">
      <c r="A11" t="s">
        <v>254</v>
      </c>
    </row>
    <row r="12" spans="1:5" x14ac:dyDescent="0.2">
      <c r="A12" t="s">
        <v>255</v>
      </c>
      <c r="B12" s="220">
        <v>10000</v>
      </c>
      <c r="D12" t="s">
        <v>256</v>
      </c>
      <c r="E12" t="s">
        <v>279</v>
      </c>
    </row>
    <row r="13" spans="1:5" x14ac:dyDescent="0.2">
      <c r="A13" t="s">
        <v>257</v>
      </c>
      <c r="B13" s="220">
        <v>114000</v>
      </c>
    </row>
    <row r="14" spans="1:5" x14ac:dyDescent="0.2">
      <c r="A14" t="s">
        <v>258</v>
      </c>
      <c r="B14" s="220">
        <v>98606</v>
      </c>
      <c r="D14" t="s">
        <v>259</v>
      </c>
    </row>
    <row r="15" spans="1:5" x14ac:dyDescent="0.2">
      <c r="A15" t="s">
        <v>260</v>
      </c>
      <c r="B15" s="220">
        <v>10879</v>
      </c>
      <c r="D15" t="s">
        <v>273</v>
      </c>
    </row>
    <row r="16" spans="1:5" x14ac:dyDescent="0.2">
      <c r="A16" t="s">
        <v>261</v>
      </c>
      <c r="B16" s="220">
        <v>239834</v>
      </c>
    </row>
    <row r="18" spans="1:2" x14ac:dyDescent="0.2">
      <c r="A18" t="s">
        <v>262</v>
      </c>
    </row>
    <row r="19" spans="1:2" x14ac:dyDescent="0.2">
      <c r="A19" t="s">
        <v>263</v>
      </c>
      <c r="B19" s="220">
        <v>-19030</v>
      </c>
    </row>
    <row r="20" spans="1:2" x14ac:dyDescent="0.2">
      <c r="A20" t="s">
        <v>264</v>
      </c>
      <c r="B20" s="220">
        <v>-33512</v>
      </c>
    </row>
    <row r="21" spans="1:2" x14ac:dyDescent="0.2">
      <c r="A21" t="s">
        <v>265</v>
      </c>
      <c r="B21" s="220">
        <v>-11000</v>
      </c>
    </row>
    <row r="22" spans="1:2" x14ac:dyDescent="0.2">
      <c r="A22" t="s">
        <v>266</v>
      </c>
      <c r="B22" s="220">
        <v>-10316</v>
      </c>
    </row>
    <row r="23" spans="1:2" x14ac:dyDescent="0.2">
      <c r="A23" t="s">
        <v>267</v>
      </c>
      <c r="B23" s="220">
        <v>-2003</v>
      </c>
    </row>
    <row r="24" spans="1:2" x14ac:dyDescent="0.2">
      <c r="A24" t="s">
        <v>268</v>
      </c>
      <c r="B24" s="220">
        <v>-12644</v>
      </c>
    </row>
    <row r="25" spans="1:2" x14ac:dyDescent="0.2">
      <c r="A25" t="s">
        <v>269</v>
      </c>
      <c r="B25" s="220">
        <v>-15750</v>
      </c>
    </row>
    <row r="26" spans="1:2" x14ac:dyDescent="0.2">
      <c r="A26" t="s">
        <v>270</v>
      </c>
      <c r="B26" s="220">
        <v>-31000</v>
      </c>
    </row>
    <row r="27" spans="1:2" x14ac:dyDescent="0.2">
      <c r="A27" t="s">
        <v>271</v>
      </c>
      <c r="B27" s="220">
        <v>-135254</v>
      </c>
    </row>
    <row r="29" spans="1:2" x14ac:dyDescent="0.2">
      <c r="A29" t="s">
        <v>272</v>
      </c>
      <c r="B29" s="220">
        <v>104579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DC60-55F2-406B-80AA-68EB6508B805}">
  <sheetPr>
    <pageSetUpPr fitToPage="1"/>
  </sheetPr>
  <dimension ref="A1:I51"/>
  <sheetViews>
    <sheetView topLeftCell="B1" zoomScale="90" zoomScaleNormal="90" workbookViewId="0">
      <selection activeCell="D17" sqref="D17"/>
    </sheetView>
  </sheetViews>
  <sheetFormatPr baseColWidth="10" defaultColWidth="7.875" defaultRowHeight="12.75" x14ac:dyDescent="0.2"/>
  <cols>
    <col min="1" max="1" width="5.125" style="184" customWidth="1"/>
    <col min="2" max="2" width="49.5" style="173" customWidth="1"/>
    <col min="3" max="4" width="16" style="112" customWidth="1"/>
    <col min="5" max="5" width="4.5" style="173" customWidth="1"/>
    <col min="6" max="6" width="16" style="112" customWidth="1"/>
    <col min="7" max="7" width="7.875" style="173"/>
    <col min="8" max="9" width="8.125" style="173" bestFit="1" customWidth="1"/>
    <col min="10" max="16384" width="7.875" style="173"/>
  </cols>
  <sheetData>
    <row r="1" spans="1:6" s="169" customFormat="1" ht="20.25" x14ac:dyDescent="0.3">
      <c r="A1" s="166"/>
      <c r="B1" s="167" t="s">
        <v>231</v>
      </c>
      <c r="C1" s="126"/>
      <c r="D1" s="126"/>
      <c r="E1" s="168"/>
      <c r="F1" s="126"/>
    </row>
    <row r="2" spans="1:6" ht="15.75" x14ac:dyDescent="0.25">
      <c r="A2" s="170" t="s">
        <v>111</v>
      </c>
      <c r="B2" s="171" t="s">
        <v>213</v>
      </c>
      <c r="C2" s="128" t="s">
        <v>232</v>
      </c>
      <c r="D2" s="128" t="s">
        <v>181</v>
      </c>
      <c r="E2" s="172"/>
      <c r="F2" s="128" t="s">
        <v>192</v>
      </c>
    </row>
    <row r="3" spans="1:6" ht="15.75" x14ac:dyDescent="0.25">
      <c r="A3" s="174"/>
      <c r="B3" s="175" t="s">
        <v>113</v>
      </c>
      <c r="C3" s="221"/>
      <c r="D3" s="125"/>
      <c r="E3" s="172"/>
      <c r="F3" s="125"/>
    </row>
    <row r="4" spans="1:6" ht="15" x14ac:dyDescent="0.2">
      <c r="A4" s="174">
        <v>301</v>
      </c>
      <c r="B4" s="176" t="s">
        <v>85</v>
      </c>
      <c r="C4" s="221"/>
      <c r="D4" s="125"/>
      <c r="E4" s="172"/>
      <c r="F4" s="125"/>
    </row>
    <row r="5" spans="1:6" ht="15" x14ac:dyDescent="0.2">
      <c r="A5" s="174">
        <v>331</v>
      </c>
      <c r="B5" s="176" t="s">
        <v>37</v>
      </c>
      <c r="C5" s="221"/>
      <c r="D5" s="125"/>
      <c r="E5" s="172"/>
      <c r="F5" s="125"/>
    </row>
    <row r="6" spans="1:6" ht="15" x14ac:dyDescent="0.2">
      <c r="A6" s="174">
        <v>354</v>
      </c>
      <c r="B6" s="176" t="s">
        <v>33</v>
      </c>
      <c r="C6" s="221">
        <v>0</v>
      </c>
      <c r="D6" s="125"/>
      <c r="E6" s="172"/>
      <c r="F6" s="125"/>
    </row>
    <row r="7" spans="1:6" ht="15" x14ac:dyDescent="0.2">
      <c r="A7" s="174">
        <v>361</v>
      </c>
      <c r="B7" s="176" t="s">
        <v>69</v>
      </c>
      <c r="C7" s="221"/>
      <c r="D7" s="125"/>
      <c r="E7" s="172"/>
      <c r="F7" s="125"/>
    </row>
    <row r="8" spans="1:6" ht="15" x14ac:dyDescent="0.2">
      <c r="A8" s="174">
        <v>363</v>
      </c>
      <c r="B8" s="176" t="s">
        <v>32</v>
      </c>
      <c r="C8" s="221"/>
      <c r="D8" s="125"/>
      <c r="E8" s="172"/>
      <c r="F8" s="125"/>
    </row>
    <row r="9" spans="1:6" ht="15" x14ac:dyDescent="0.2">
      <c r="A9" s="174">
        <v>381</v>
      </c>
      <c r="B9" s="176" t="s">
        <v>31</v>
      </c>
      <c r="C9" s="221">
        <v>0</v>
      </c>
      <c r="D9" s="125"/>
      <c r="E9" s="172"/>
      <c r="F9" s="125"/>
    </row>
    <row r="10" spans="1:6" ht="15" x14ac:dyDescent="0.2">
      <c r="A10" s="174">
        <v>391</v>
      </c>
      <c r="B10" s="176" t="s">
        <v>135</v>
      </c>
      <c r="C10" s="221"/>
      <c r="D10" s="125"/>
      <c r="E10" s="172"/>
      <c r="F10" s="125"/>
    </row>
    <row r="11" spans="1:6" ht="15" x14ac:dyDescent="0.2">
      <c r="A11" s="174">
        <v>395</v>
      </c>
      <c r="B11" s="176" t="s">
        <v>94</v>
      </c>
      <c r="C11" s="221">
        <v>0</v>
      </c>
      <c r="D11" s="125"/>
      <c r="E11" s="172"/>
      <c r="F11" s="125"/>
    </row>
    <row r="12" spans="1:6" ht="15.75" x14ac:dyDescent="0.25">
      <c r="A12" s="177"/>
      <c r="B12" s="178" t="s">
        <v>95</v>
      </c>
      <c r="C12" s="223">
        <v>0</v>
      </c>
      <c r="D12" s="129"/>
      <c r="E12" s="172"/>
      <c r="F12" s="129">
        <f>SUM(F4:F11)</f>
        <v>0</v>
      </c>
    </row>
    <row r="13" spans="1:6" ht="15.75" x14ac:dyDescent="0.25">
      <c r="A13" s="174"/>
      <c r="B13" s="175" t="s">
        <v>96</v>
      </c>
      <c r="C13" s="221"/>
      <c r="D13" s="125"/>
      <c r="E13" s="172"/>
      <c r="F13" s="125"/>
    </row>
    <row r="14" spans="1:6" ht="15" x14ac:dyDescent="0.2">
      <c r="A14" s="174">
        <v>402</v>
      </c>
      <c r="B14" s="176" t="s">
        <v>30</v>
      </c>
      <c r="C14" s="221"/>
      <c r="D14" s="125"/>
      <c r="E14" s="172"/>
      <c r="F14" s="125"/>
    </row>
    <row r="15" spans="1:6" ht="15" x14ac:dyDescent="0.2">
      <c r="A15" s="174">
        <v>406</v>
      </c>
      <c r="B15" s="176" t="s">
        <v>66</v>
      </c>
      <c r="C15" s="221"/>
      <c r="D15" s="125"/>
      <c r="E15" s="172"/>
      <c r="F15" s="125"/>
    </row>
    <row r="16" spans="1:6" ht="15" x14ac:dyDescent="0.2">
      <c r="A16" s="174">
        <v>415</v>
      </c>
      <c r="B16" s="176" t="s">
        <v>17</v>
      </c>
      <c r="C16" s="221"/>
      <c r="D16" s="125"/>
      <c r="E16" s="172"/>
      <c r="F16" s="125"/>
    </row>
    <row r="17" spans="1:6" ht="15" x14ac:dyDescent="0.2">
      <c r="A17" s="174">
        <v>417</v>
      </c>
      <c r="B17" s="176" t="s">
        <v>18</v>
      </c>
      <c r="C17" s="221"/>
      <c r="D17" s="125"/>
      <c r="E17" s="172"/>
      <c r="F17" s="125"/>
    </row>
    <row r="18" spans="1:6" ht="15" x14ac:dyDescent="0.2">
      <c r="A18" s="174">
        <v>421</v>
      </c>
      <c r="B18" s="176" t="s">
        <v>151</v>
      </c>
      <c r="C18" s="221"/>
      <c r="D18" s="125"/>
      <c r="E18" s="172"/>
      <c r="F18" s="125"/>
    </row>
    <row r="19" spans="1:6" ht="15" x14ac:dyDescent="0.2">
      <c r="A19" s="174">
        <v>424</v>
      </c>
      <c r="B19" s="176" t="s">
        <v>9</v>
      </c>
      <c r="C19" s="221">
        <v>0</v>
      </c>
      <c r="D19" s="125"/>
      <c r="E19" s="172"/>
      <c r="F19" s="125"/>
    </row>
    <row r="20" spans="1:6" ht="15" x14ac:dyDescent="0.2">
      <c r="A20" s="174">
        <v>425</v>
      </c>
      <c r="B20" s="176" t="s">
        <v>20</v>
      </c>
      <c r="C20" s="221">
        <v>0</v>
      </c>
      <c r="D20" s="125"/>
      <c r="E20" s="172"/>
      <c r="F20" s="125"/>
    </row>
    <row r="21" spans="1:6" ht="15" x14ac:dyDescent="0.2">
      <c r="A21" s="174">
        <v>426</v>
      </c>
      <c r="B21" s="176" t="s">
        <v>173</v>
      </c>
      <c r="C21" s="221"/>
      <c r="D21" s="125"/>
      <c r="E21" s="172"/>
      <c r="F21" s="125"/>
    </row>
    <row r="22" spans="1:6" ht="15" x14ac:dyDescent="0.2">
      <c r="A22" s="174">
        <v>430</v>
      </c>
      <c r="B22" s="176" t="s">
        <v>7</v>
      </c>
      <c r="C22" s="221"/>
      <c r="D22" s="125"/>
      <c r="E22" s="172"/>
      <c r="F22" s="125"/>
    </row>
    <row r="23" spans="1:6" ht="15" x14ac:dyDescent="0.2">
      <c r="A23" s="174">
        <v>440</v>
      </c>
      <c r="B23" s="176" t="s">
        <v>6</v>
      </c>
      <c r="C23" s="221"/>
      <c r="D23" s="125"/>
      <c r="E23" s="172"/>
      <c r="F23" s="125"/>
    </row>
    <row r="24" spans="1:6" ht="15" x14ac:dyDescent="0.2">
      <c r="A24" s="174">
        <v>450</v>
      </c>
      <c r="B24" s="176" t="s">
        <v>98</v>
      </c>
      <c r="C24" s="221">
        <v>0</v>
      </c>
      <c r="D24" s="125"/>
      <c r="E24" s="172"/>
      <c r="F24" s="125"/>
    </row>
    <row r="25" spans="1:6" ht="15" x14ac:dyDescent="0.2">
      <c r="A25" s="174">
        <v>470</v>
      </c>
      <c r="B25" s="176" t="s">
        <v>97</v>
      </c>
      <c r="C25" s="221">
        <v>0</v>
      </c>
      <c r="D25" s="125"/>
      <c r="E25" s="172"/>
      <c r="F25" s="125"/>
    </row>
    <row r="26" spans="1:6" ht="15.75" x14ac:dyDescent="0.25">
      <c r="A26" s="177"/>
      <c r="B26" s="178" t="s">
        <v>11</v>
      </c>
      <c r="C26" s="223">
        <v>0</v>
      </c>
      <c r="D26" s="129"/>
      <c r="E26" s="172"/>
      <c r="F26" s="129">
        <f>SUM(F13:F25)</f>
        <v>0</v>
      </c>
    </row>
    <row r="27" spans="1:6" ht="15.75" x14ac:dyDescent="0.25">
      <c r="A27" s="174"/>
      <c r="B27" s="175" t="s">
        <v>12</v>
      </c>
      <c r="C27" s="221"/>
      <c r="D27" s="125"/>
      <c r="E27" s="172"/>
      <c r="F27" s="125"/>
    </row>
    <row r="28" spans="1:6" ht="15" x14ac:dyDescent="0.2">
      <c r="A28" s="174">
        <v>512</v>
      </c>
      <c r="B28" s="176" t="s">
        <v>36</v>
      </c>
      <c r="C28" s="221"/>
      <c r="D28" s="125"/>
      <c r="E28" s="172"/>
      <c r="F28" s="125"/>
    </row>
    <row r="29" spans="1:6" ht="15" x14ac:dyDescent="0.2">
      <c r="A29" s="174">
        <v>520</v>
      </c>
      <c r="B29" s="176" t="s">
        <v>74</v>
      </c>
      <c r="C29" s="221">
        <v>0</v>
      </c>
      <c r="D29" s="125"/>
      <c r="E29" s="172"/>
      <c r="F29" s="125"/>
    </row>
    <row r="30" spans="1:6" ht="15" x14ac:dyDescent="0.2">
      <c r="A30" s="174">
        <v>550</v>
      </c>
      <c r="B30" s="176" t="s">
        <v>53</v>
      </c>
      <c r="C30" s="221">
        <v>0</v>
      </c>
      <c r="D30" s="125"/>
      <c r="E30" s="172"/>
      <c r="F30" s="125"/>
    </row>
    <row r="31" spans="1:6" ht="15.75" x14ac:dyDescent="0.25">
      <c r="A31" s="179"/>
      <c r="B31" s="178" t="s">
        <v>54</v>
      </c>
      <c r="C31" s="223">
        <v>0</v>
      </c>
      <c r="D31" s="129"/>
      <c r="E31" s="172"/>
      <c r="F31" s="129">
        <f>SUM(F27:F30)</f>
        <v>0</v>
      </c>
    </row>
    <row r="32" spans="1:6" ht="15.75" x14ac:dyDescent="0.25">
      <c r="A32" s="174"/>
      <c r="B32" s="175" t="s">
        <v>73</v>
      </c>
      <c r="C32" s="221"/>
      <c r="D32" s="125"/>
      <c r="E32" s="172"/>
      <c r="F32" s="125"/>
    </row>
    <row r="33" spans="1:6" ht="15" x14ac:dyDescent="0.2">
      <c r="A33" s="174">
        <v>680</v>
      </c>
      <c r="B33" s="176" t="s">
        <v>1</v>
      </c>
      <c r="C33" s="221"/>
      <c r="D33" s="125"/>
      <c r="E33" s="172"/>
      <c r="F33" s="125"/>
    </row>
    <row r="34" spans="1:6" ht="15.75" x14ac:dyDescent="0.25">
      <c r="A34" s="177"/>
      <c r="B34" s="178" t="s">
        <v>72</v>
      </c>
      <c r="C34" s="223">
        <v>0</v>
      </c>
      <c r="D34" s="129"/>
      <c r="E34" s="172"/>
      <c r="F34" s="129">
        <f>SUM(F32:F33)</f>
        <v>0</v>
      </c>
    </row>
    <row r="35" spans="1:6" ht="15.75" x14ac:dyDescent="0.25">
      <c r="A35" s="174"/>
      <c r="B35" s="175" t="s">
        <v>71</v>
      </c>
      <c r="C35" s="221"/>
      <c r="D35" s="125"/>
      <c r="E35" s="172"/>
      <c r="F35" s="125"/>
    </row>
    <row r="36" spans="1:6" ht="15" x14ac:dyDescent="0.2">
      <c r="A36" s="174"/>
      <c r="B36" s="176" t="s">
        <v>4</v>
      </c>
      <c r="C36" s="221"/>
      <c r="D36" s="125"/>
      <c r="E36" s="172"/>
      <c r="F36" s="125"/>
    </row>
    <row r="37" spans="1:6" ht="15" x14ac:dyDescent="0.2">
      <c r="A37" s="174">
        <v>754</v>
      </c>
      <c r="B37" s="176" t="s">
        <v>70</v>
      </c>
      <c r="C37" s="221">
        <v>0</v>
      </c>
      <c r="D37" s="125"/>
      <c r="E37" s="172"/>
      <c r="F37" s="125"/>
    </row>
    <row r="38" spans="1:6" ht="15" x14ac:dyDescent="0.2">
      <c r="A38" s="174">
        <v>761</v>
      </c>
      <c r="B38" s="176" t="s">
        <v>126</v>
      </c>
      <c r="C38" s="221"/>
      <c r="D38" s="125"/>
      <c r="E38" s="172"/>
      <c r="F38" s="125"/>
    </row>
    <row r="39" spans="1:6" ht="15" x14ac:dyDescent="0.2">
      <c r="A39" s="174">
        <v>763</v>
      </c>
      <c r="B39" s="176" t="s">
        <v>79</v>
      </c>
      <c r="C39" s="221"/>
      <c r="D39" s="125"/>
      <c r="E39" s="172"/>
      <c r="F39" s="125"/>
    </row>
    <row r="40" spans="1:6" ht="15" x14ac:dyDescent="0.2">
      <c r="A40" s="174">
        <v>782</v>
      </c>
      <c r="B40" s="176" t="s">
        <v>184</v>
      </c>
      <c r="C40" s="221"/>
      <c r="D40" s="125"/>
      <c r="E40" s="172"/>
      <c r="F40" s="125"/>
    </row>
    <row r="41" spans="1:6" ht="15.75" x14ac:dyDescent="0.25">
      <c r="A41" s="179"/>
      <c r="B41" s="178" t="s">
        <v>193</v>
      </c>
      <c r="C41" s="223">
        <v>0</v>
      </c>
      <c r="D41" s="129"/>
      <c r="E41" s="172"/>
      <c r="F41" s="129">
        <f>SUM(F35:F40)</f>
        <v>0</v>
      </c>
    </row>
    <row r="42" spans="1:6" ht="15.75" x14ac:dyDescent="0.25">
      <c r="A42" s="177"/>
      <c r="B42" s="178" t="s">
        <v>101</v>
      </c>
      <c r="C42" s="223">
        <v>0</v>
      </c>
      <c r="D42" s="129"/>
      <c r="E42" s="172"/>
      <c r="F42" s="129">
        <f>F26+F31+F34+F41</f>
        <v>0</v>
      </c>
    </row>
    <row r="43" spans="1:6" ht="15.75" x14ac:dyDescent="0.25">
      <c r="A43" s="177"/>
      <c r="B43" s="178" t="s">
        <v>102</v>
      </c>
      <c r="C43" s="223">
        <v>0</v>
      </c>
      <c r="D43" s="129"/>
      <c r="E43" s="172"/>
      <c r="F43" s="129">
        <f>F12-F42</f>
        <v>0</v>
      </c>
    </row>
    <row r="44" spans="1:6" ht="15.75" x14ac:dyDescent="0.25">
      <c r="A44" s="174"/>
      <c r="B44" s="175" t="s">
        <v>103</v>
      </c>
      <c r="C44" s="221"/>
      <c r="D44" s="125"/>
      <c r="E44" s="172"/>
      <c r="F44" s="125"/>
    </row>
    <row r="45" spans="1:6" ht="15" x14ac:dyDescent="0.2">
      <c r="A45" s="174">
        <v>801</v>
      </c>
      <c r="B45" s="176" t="s">
        <v>104</v>
      </c>
      <c r="C45" s="221"/>
      <c r="D45" s="125"/>
      <c r="E45" s="172"/>
      <c r="F45" s="125"/>
    </row>
    <row r="46" spans="1:6" ht="15" x14ac:dyDescent="0.2">
      <c r="A46" s="174">
        <v>802</v>
      </c>
      <c r="B46" s="176" t="s">
        <v>105</v>
      </c>
      <c r="C46" s="221"/>
      <c r="D46" s="125"/>
      <c r="E46" s="172"/>
      <c r="F46" s="125"/>
    </row>
    <row r="47" spans="1:6" ht="15.75" x14ac:dyDescent="0.25">
      <c r="A47" s="177"/>
      <c r="B47" s="178" t="s">
        <v>67</v>
      </c>
      <c r="C47" s="223">
        <v>0</v>
      </c>
      <c r="D47" s="129"/>
      <c r="E47" s="172"/>
      <c r="F47" s="129">
        <f>SUM(F44:F46)</f>
        <v>0</v>
      </c>
    </row>
    <row r="48" spans="1:6" ht="15.75" x14ac:dyDescent="0.25">
      <c r="A48" s="180">
        <v>890</v>
      </c>
      <c r="B48" s="181" t="s">
        <v>110</v>
      </c>
      <c r="C48" s="222">
        <v>0</v>
      </c>
      <c r="D48" s="127"/>
      <c r="E48" s="172"/>
      <c r="F48" s="127">
        <f>F43-F47</f>
        <v>0</v>
      </c>
    </row>
    <row r="49" spans="1:9" ht="15.75" x14ac:dyDescent="0.25">
      <c r="A49" s="174"/>
      <c r="B49" s="176" t="s">
        <v>140</v>
      </c>
      <c r="C49" s="224"/>
      <c r="D49" s="125"/>
      <c r="E49" s="172"/>
      <c r="F49" s="125"/>
      <c r="I49" s="182"/>
    </row>
    <row r="50" spans="1:9" ht="15.75" x14ac:dyDescent="0.25">
      <c r="A50" s="174"/>
      <c r="B50" s="176" t="s">
        <v>234</v>
      </c>
      <c r="C50" s="226">
        <v>37347.81</v>
      </c>
      <c r="D50" s="131"/>
      <c r="E50" s="172"/>
      <c r="F50" s="131"/>
      <c r="H50" s="182"/>
      <c r="I50" s="182"/>
    </row>
    <row r="51" spans="1:9" ht="15.75" x14ac:dyDescent="0.25">
      <c r="A51" s="179"/>
      <c r="B51" s="183" t="s">
        <v>235</v>
      </c>
      <c r="C51" s="225">
        <v>37347.81</v>
      </c>
      <c r="D51" s="130"/>
      <c r="E51" s="172"/>
      <c r="F51" s="130"/>
    </row>
  </sheetData>
  <pageMargins left="0.78740157480314965" right="0.39370078740157483" top="0.59055118110236227" bottom="0.59055118110236227" header="0.51181102362204722" footer="0.51181102362204722"/>
  <pageSetup paperSize="9" scale="74" orientation="portrait" r:id="rId1"/>
  <headerFooter>
    <oddHeader xml:space="preserve">&amp;C 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6"/>
  <sheetViews>
    <sheetView tabSelected="1" topLeftCell="F20" zoomScale="120" zoomScaleNormal="120" zoomScalePageLayoutView="150" workbookViewId="0">
      <selection activeCell="I33" sqref="I33"/>
    </sheetView>
  </sheetViews>
  <sheetFormatPr baseColWidth="10" defaultColWidth="7.875" defaultRowHeight="15" x14ac:dyDescent="0.2"/>
  <cols>
    <col min="1" max="1" width="5.625" style="2" hidden="1" customWidth="1"/>
    <col min="2" max="2" width="38.25" style="2" hidden="1" customWidth="1"/>
    <col min="3" max="4" width="15" style="136" hidden="1" customWidth="1"/>
    <col min="5" max="5" width="4.5" style="2" hidden="1" customWidth="1"/>
    <col min="6" max="6" width="33.5" style="95" bestFit="1" customWidth="1"/>
    <col min="7" max="8" width="12.875" style="2" customWidth="1"/>
    <col min="9" max="9" width="7.875" style="2" customWidth="1"/>
    <col min="10" max="10" width="7.875" style="2"/>
    <col min="11" max="11" width="8.625" style="2" customWidth="1"/>
    <col min="12" max="16384" width="7.875" style="2"/>
  </cols>
  <sheetData>
    <row r="1" spans="1:14" ht="15.75" x14ac:dyDescent="0.25">
      <c r="F1" s="216" t="s">
        <v>230</v>
      </c>
    </row>
    <row r="2" spans="1:14" ht="31.5" x14ac:dyDescent="0.25">
      <c r="A2" s="236" t="s">
        <v>47</v>
      </c>
      <c r="B2" s="237"/>
      <c r="C2" s="86" t="s">
        <v>48</v>
      </c>
      <c r="D2" s="86" t="s">
        <v>170</v>
      </c>
      <c r="F2" s="191" t="s">
        <v>197</v>
      </c>
      <c r="G2" s="198">
        <v>2022</v>
      </c>
      <c r="H2" s="198">
        <v>2021</v>
      </c>
    </row>
    <row r="3" spans="1:14" x14ac:dyDescent="0.2">
      <c r="A3" s="22"/>
      <c r="B3" s="23" t="s">
        <v>182</v>
      </c>
      <c r="C3" s="87"/>
      <c r="D3" s="88">
        <v>3154542.31</v>
      </c>
      <c r="E3" s="10"/>
      <c r="F3" s="2"/>
      <c r="G3" s="122"/>
      <c r="H3" s="122"/>
      <c r="I3" s="192"/>
      <c r="K3" s="10"/>
      <c r="N3" s="192"/>
    </row>
    <row r="4" spans="1:14" x14ac:dyDescent="0.2">
      <c r="A4" s="25"/>
      <c r="B4" s="24" t="s">
        <v>142</v>
      </c>
      <c r="C4" s="89"/>
      <c r="D4" s="90"/>
      <c r="E4" s="10"/>
      <c r="F4" s="193" t="s">
        <v>198</v>
      </c>
      <c r="G4" s="122"/>
      <c r="H4" s="122"/>
      <c r="I4" s="192"/>
      <c r="K4" s="10"/>
      <c r="N4" s="192"/>
    </row>
    <row r="5" spans="1:14" x14ac:dyDescent="0.2">
      <c r="A5" s="19">
        <v>1252</v>
      </c>
      <c r="B5" s="123" t="s">
        <v>133</v>
      </c>
      <c r="C5" s="81">
        <v>75000</v>
      </c>
      <c r="D5" s="88"/>
      <c r="E5" s="10"/>
      <c r="F5" s="2" t="s">
        <v>199</v>
      </c>
      <c r="G5" s="122">
        <v>25065</v>
      </c>
      <c r="H5" s="122">
        <v>41775</v>
      </c>
      <c r="I5" s="192"/>
      <c r="K5" s="10"/>
      <c r="N5" s="192"/>
    </row>
    <row r="6" spans="1:14" x14ac:dyDescent="0.2">
      <c r="A6" s="19">
        <v>1253</v>
      </c>
      <c r="B6" s="123" t="s">
        <v>134</v>
      </c>
      <c r="C6" s="81">
        <v>190000</v>
      </c>
      <c r="D6" s="88"/>
      <c r="E6" s="10"/>
      <c r="F6" s="2" t="s">
        <v>200</v>
      </c>
      <c r="G6" s="122">
        <v>45000</v>
      </c>
      <c r="H6" s="122">
        <v>60000</v>
      </c>
      <c r="I6" s="192"/>
      <c r="K6" s="10"/>
      <c r="N6" s="192"/>
    </row>
    <row r="7" spans="1:14" x14ac:dyDescent="0.2">
      <c r="A7" s="19">
        <v>1254</v>
      </c>
      <c r="B7" s="123" t="s">
        <v>139</v>
      </c>
      <c r="C7" s="81">
        <v>6300</v>
      </c>
      <c r="D7" s="88"/>
      <c r="E7" s="10"/>
      <c r="F7" s="2" t="s">
        <v>201</v>
      </c>
      <c r="G7" s="122">
        <v>38000</v>
      </c>
      <c r="H7" s="122">
        <v>114000</v>
      </c>
      <c r="I7" s="192"/>
      <c r="K7" s="10"/>
      <c r="N7" s="192"/>
    </row>
    <row r="8" spans="1:14" x14ac:dyDescent="0.2">
      <c r="A8" s="19">
        <v>1255</v>
      </c>
      <c r="B8" s="123" t="s">
        <v>168</v>
      </c>
      <c r="C8" s="81">
        <v>48500</v>
      </c>
      <c r="D8" s="88"/>
      <c r="E8" s="10"/>
      <c r="F8" s="2" t="s">
        <v>202</v>
      </c>
      <c r="G8" s="122">
        <v>27500</v>
      </c>
      <c r="H8" s="122">
        <v>38000</v>
      </c>
      <c r="I8" s="192"/>
      <c r="K8" s="10"/>
      <c r="N8" s="192"/>
    </row>
    <row r="9" spans="1:14" x14ac:dyDescent="0.2">
      <c r="A9" s="19">
        <v>1251</v>
      </c>
      <c r="B9" s="123" t="s">
        <v>178</v>
      </c>
      <c r="C9" s="81">
        <v>58485</v>
      </c>
      <c r="D9" s="88"/>
      <c r="E9" s="10"/>
      <c r="F9" s="2" t="s">
        <v>203</v>
      </c>
      <c r="G9" s="122">
        <v>164806</v>
      </c>
      <c r="H9" s="122">
        <v>206008</v>
      </c>
      <c r="I9" s="192"/>
      <c r="K9" s="10"/>
      <c r="N9" s="192"/>
    </row>
    <row r="10" spans="1:14" x14ac:dyDescent="0.2">
      <c r="A10" s="19">
        <v>1500</v>
      </c>
      <c r="B10" s="123" t="s">
        <v>141</v>
      </c>
      <c r="C10" s="81">
        <v>5260</v>
      </c>
      <c r="D10" s="88"/>
      <c r="E10" s="10"/>
      <c r="F10" s="2" t="s">
        <v>247</v>
      </c>
      <c r="G10" s="122">
        <v>30680</v>
      </c>
      <c r="H10" s="122">
        <v>0</v>
      </c>
      <c r="I10" s="192"/>
      <c r="K10" s="10"/>
      <c r="N10" s="192"/>
    </row>
    <row r="11" spans="1:14" x14ac:dyDescent="0.2">
      <c r="A11" s="19">
        <v>1742</v>
      </c>
      <c r="B11" s="123" t="s">
        <v>80</v>
      </c>
      <c r="C11" s="91">
        <v>30000</v>
      </c>
      <c r="D11" s="81"/>
      <c r="F11" s="2"/>
      <c r="G11" s="122">
        <f>SUM(G5:G10)</f>
        <v>331051</v>
      </c>
      <c r="H11" s="122">
        <v>459783</v>
      </c>
      <c r="I11" s="192"/>
      <c r="N11" s="192"/>
    </row>
    <row r="12" spans="1:14" x14ac:dyDescent="0.2">
      <c r="A12" s="132">
        <v>1920</v>
      </c>
      <c r="B12" s="133" t="s">
        <v>81</v>
      </c>
      <c r="C12" s="134">
        <v>983112.34</v>
      </c>
      <c r="D12" s="81"/>
      <c r="F12" s="2"/>
      <c r="G12" s="122"/>
      <c r="H12" s="122"/>
      <c r="I12" s="192"/>
      <c r="N12" s="192"/>
    </row>
    <row r="13" spans="1:14" x14ac:dyDescent="0.2">
      <c r="A13" s="132">
        <v>1921</v>
      </c>
      <c r="B13" s="133" t="s">
        <v>82</v>
      </c>
      <c r="C13" s="134">
        <v>117910.62</v>
      </c>
      <c r="D13" s="81"/>
      <c r="F13" s="193" t="s">
        <v>204</v>
      </c>
      <c r="G13" s="122"/>
      <c r="H13" s="122"/>
      <c r="I13" s="192"/>
      <c r="N13" s="192"/>
    </row>
    <row r="14" spans="1:14" x14ac:dyDescent="0.2">
      <c r="A14" s="132">
        <v>1922</v>
      </c>
      <c r="B14" s="133" t="s">
        <v>83</v>
      </c>
      <c r="C14" s="134">
        <v>50921.46</v>
      </c>
      <c r="D14" s="81"/>
      <c r="F14" s="2" t="s">
        <v>205</v>
      </c>
      <c r="G14" s="122">
        <v>14000</v>
      </c>
      <c r="H14" s="122">
        <v>14345</v>
      </c>
      <c r="N14" s="192"/>
    </row>
    <row r="15" spans="1:14" x14ac:dyDescent="0.2">
      <c r="A15" s="132">
        <v>1925</v>
      </c>
      <c r="B15" s="133" t="s">
        <v>84</v>
      </c>
      <c r="C15" s="134">
        <v>1933994.4</v>
      </c>
      <c r="D15" s="81"/>
      <c r="F15" s="2" t="s">
        <v>206</v>
      </c>
      <c r="G15" s="122">
        <v>4995</v>
      </c>
      <c r="H15" s="122">
        <v>4995</v>
      </c>
      <c r="N15" s="192"/>
    </row>
    <row r="16" spans="1:14" x14ac:dyDescent="0.2">
      <c r="A16" s="19">
        <v>2090</v>
      </c>
      <c r="B16" s="123" t="s">
        <v>26</v>
      </c>
      <c r="C16" s="81"/>
      <c r="D16" s="81">
        <v>25000</v>
      </c>
      <c r="F16" s="2" t="s">
        <v>207</v>
      </c>
      <c r="G16" s="122">
        <v>39000</v>
      </c>
      <c r="H16" s="122">
        <v>37000</v>
      </c>
      <c r="N16" s="192"/>
    </row>
    <row r="17" spans="1:14" x14ac:dyDescent="0.2">
      <c r="A17" s="19">
        <v>2400</v>
      </c>
      <c r="B17" s="123" t="s">
        <v>185</v>
      </c>
      <c r="C17" s="81"/>
      <c r="D17" s="81">
        <v>20994.11</v>
      </c>
      <c r="F17" s="2" t="s">
        <v>208</v>
      </c>
      <c r="G17" s="122">
        <v>561875</v>
      </c>
      <c r="H17" s="122">
        <v>754367.56</v>
      </c>
      <c r="N17" s="192"/>
    </row>
    <row r="18" spans="1:14" x14ac:dyDescent="0.2">
      <c r="A18" s="19">
        <v>2960</v>
      </c>
      <c r="B18" s="123" t="s">
        <v>179</v>
      </c>
      <c r="C18" s="81"/>
      <c r="D18" s="81">
        <v>0</v>
      </c>
      <c r="F18" s="2" t="s">
        <v>209</v>
      </c>
      <c r="G18" s="122">
        <v>99267</v>
      </c>
      <c r="H18" s="122">
        <v>108947.68</v>
      </c>
      <c r="I18" s="192"/>
      <c r="K18" s="10"/>
      <c r="N18" s="192"/>
    </row>
    <row r="19" spans="1:14" x14ac:dyDescent="0.2">
      <c r="A19" s="19">
        <v>2991</v>
      </c>
      <c r="B19" s="123" t="s">
        <v>27</v>
      </c>
      <c r="C19" s="81"/>
      <c r="D19" s="91">
        <v>1096.1400000000001</v>
      </c>
      <c r="F19" s="2" t="s">
        <v>210</v>
      </c>
      <c r="G19" s="122">
        <v>141873</v>
      </c>
      <c r="H19" s="122">
        <v>120153.25</v>
      </c>
      <c r="I19" s="192"/>
      <c r="K19" s="10"/>
      <c r="N19" s="192"/>
    </row>
    <row r="20" spans="1:14" x14ac:dyDescent="0.2">
      <c r="A20" s="19"/>
      <c r="B20" s="123" t="s">
        <v>171</v>
      </c>
      <c r="C20" s="81"/>
      <c r="D20" s="91"/>
      <c r="F20" s="2" t="s">
        <v>211</v>
      </c>
      <c r="G20" s="122">
        <v>3007104</v>
      </c>
      <c r="H20" s="122">
        <v>2387569.88</v>
      </c>
      <c r="I20" s="192"/>
      <c r="K20" s="10"/>
      <c r="N20" s="192"/>
    </row>
    <row r="21" spans="1:14" s="193" customFormat="1" x14ac:dyDescent="0.2">
      <c r="A21" s="19"/>
      <c r="B21" s="123" t="s">
        <v>169</v>
      </c>
      <c r="C21" s="194"/>
      <c r="D21" s="91">
        <v>297851.26</v>
      </c>
      <c r="E21" s="195"/>
      <c r="F21" s="2"/>
      <c r="G21" s="122">
        <f>SUM(G14:G20)</f>
        <v>3868114</v>
      </c>
      <c r="H21" s="122">
        <v>3427378.37</v>
      </c>
      <c r="I21" s="196"/>
      <c r="K21" s="195"/>
      <c r="N21" s="196"/>
    </row>
    <row r="22" spans="1:14" ht="15.75" x14ac:dyDescent="0.25">
      <c r="A22" s="21"/>
      <c r="B22" s="75" t="s">
        <v>190</v>
      </c>
      <c r="C22" s="82"/>
      <c r="D22" s="92">
        <f>SUM(D3:D21)</f>
        <v>3499483.8200000003</v>
      </c>
      <c r="F22" s="2"/>
      <c r="G22" s="122"/>
      <c r="H22" s="122"/>
      <c r="I22" s="192"/>
      <c r="K22" s="10"/>
      <c r="N22" s="192"/>
    </row>
    <row r="23" spans="1:14" ht="15.75" x14ac:dyDescent="0.25">
      <c r="A23" s="19"/>
      <c r="B23" s="123"/>
      <c r="C23" s="81"/>
      <c r="D23" s="91"/>
      <c r="F23" s="191" t="s">
        <v>212</v>
      </c>
      <c r="G23" s="197">
        <f>G11+G21</f>
        <v>4199165</v>
      </c>
      <c r="H23" s="197">
        <v>3887161.37</v>
      </c>
      <c r="I23" s="192"/>
      <c r="K23" s="10"/>
      <c r="N23" s="192"/>
    </row>
    <row r="24" spans="1:14" x14ac:dyDescent="0.2">
      <c r="A24" s="26"/>
      <c r="B24" s="27" t="s">
        <v>143</v>
      </c>
      <c r="C24" s="93"/>
      <c r="D24" s="93"/>
      <c r="F24" s="2"/>
      <c r="I24" s="192"/>
      <c r="K24" s="10"/>
      <c r="N24" s="192"/>
    </row>
    <row r="25" spans="1:14" x14ac:dyDescent="0.2">
      <c r="A25" s="19">
        <v>1051</v>
      </c>
      <c r="B25" s="123" t="s">
        <v>28</v>
      </c>
      <c r="C25" s="81">
        <f>Fotball!C46</f>
        <v>144984.43</v>
      </c>
      <c r="D25" s="81"/>
      <c r="F25" s="96"/>
      <c r="N25" s="192"/>
    </row>
    <row r="26" spans="1:14" x14ac:dyDescent="0.2">
      <c r="A26" s="26"/>
      <c r="B26" s="27" t="s">
        <v>145</v>
      </c>
      <c r="C26" s="93"/>
      <c r="D26" s="93"/>
      <c r="E26" s="10"/>
      <c r="F26" s="212" t="s">
        <v>215</v>
      </c>
      <c r="G26" s="211"/>
      <c r="H26" s="211"/>
      <c r="I26" s="211"/>
      <c r="J26"/>
      <c r="N26" s="192"/>
    </row>
    <row r="27" spans="1:14" x14ac:dyDescent="0.2">
      <c r="A27" s="19">
        <v>1056</v>
      </c>
      <c r="B27" s="123" t="s">
        <v>106</v>
      </c>
      <c r="C27" s="94">
        <f>Klatre!C49</f>
        <v>50012</v>
      </c>
      <c r="D27" s="81"/>
      <c r="F27"/>
      <c r="G27" s="211"/>
      <c r="H27" s="211"/>
      <c r="I27" s="211"/>
      <c r="J27"/>
    </row>
    <row r="28" spans="1:14" x14ac:dyDescent="0.2">
      <c r="A28" s="19"/>
      <c r="B28" s="123" t="s">
        <v>144</v>
      </c>
      <c r="C28" s="81"/>
      <c r="D28" s="81"/>
      <c r="F28" s="193" t="s">
        <v>216</v>
      </c>
      <c r="G28" s="122"/>
      <c r="H28" s="122"/>
      <c r="I28" s="192"/>
      <c r="K28" s="10"/>
      <c r="N28" s="192"/>
    </row>
    <row r="29" spans="1:14" x14ac:dyDescent="0.2">
      <c r="A29" s="19">
        <v>1052</v>
      </c>
      <c r="B29" s="123" t="s">
        <v>29</v>
      </c>
      <c r="C29" s="81">
        <f>Langrenn!C45</f>
        <v>187467</v>
      </c>
      <c r="D29" s="81"/>
      <c r="F29" s="2" t="s">
        <v>217</v>
      </c>
      <c r="G29" s="122"/>
      <c r="H29" s="122"/>
      <c r="I29" s="192"/>
      <c r="K29" s="10"/>
      <c r="N29" s="192"/>
    </row>
    <row r="30" spans="1:14" x14ac:dyDescent="0.2">
      <c r="A30" s="19"/>
      <c r="B30" s="123" t="s">
        <v>123</v>
      </c>
      <c r="C30" s="81"/>
      <c r="D30" s="81"/>
      <c r="F30" s="2" t="s">
        <v>218</v>
      </c>
      <c r="G30" s="122">
        <v>-4157132</v>
      </c>
      <c r="H30" s="122">
        <v>-3849071</v>
      </c>
      <c r="I30" s="122"/>
      <c r="K30" s="10"/>
      <c r="N30" s="192"/>
    </row>
    <row r="31" spans="1:14" x14ac:dyDescent="0.2">
      <c r="A31" s="19"/>
      <c r="B31" s="123" t="s">
        <v>146</v>
      </c>
      <c r="C31" s="81"/>
      <c r="D31" s="81"/>
      <c r="F31" s="2" t="s">
        <v>219</v>
      </c>
      <c r="G31" s="122">
        <v>-20000</v>
      </c>
      <c r="H31" s="122">
        <v>-25000</v>
      </c>
      <c r="I31" s="122"/>
      <c r="K31" s="10"/>
      <c r="N31" s="192"/>
    </row>
    <row r="32" spans="1:14" x14ac:dyDescent="0.2">
      <c r="A32" s="19"/>
      <c r="B32" s="123"/>
      <c r="C32" s="81"/>
      <c r="D32" s="81"/>
      <c r="F32" s="2"/>
      <c r="G32" s="122"/>
      <c r="H32" s="122"/>
      <c r="I32" s="122"/>
      <c r="K32" s="10"/>
      <c r="N32" s="192"/>
    </row>
    <row r="33" spans="1:14" x14ac:dyDescent="0.2">
      <c r="A33" s="19"/>
      <c r="B33" s="123"/>
      <c r="C33" s="81"/>
      <c r="D33" s="81"/>
      <c r="F33" s="2"/>
      <c r="G33" s="122"/>
      <c r="H33" s="122"/>
      <c r="I33" s="122"/>
      <c r="K33" s="10"/>
      <c r="N33" s="192"/>
    </row>
    <row r="34" spans="1:14" x14ac:dyDescent="0.2">
      <c r="A34" s="19">
        <v>1058</v>
      </c>
      <c r="B34" s="123" t="s">
        <v>138</v>
      </c>
      <c r="C34" s="81">
        <f>Håndball!C62</f>
        <v>110271</v>
      </c>
      <c r="D34" s="81"/>
      <c r="F34" s="2" t="s">
        <v>220</v>
      </c>
      <c r="G34" s="122">
        <v>0</v>
      </c>
      <c r="H34" s="122">
        <v>0</v>
      </c>
      <c r="I34" s="122"/>
      <c r="K34" s="10"/>
      <c r="N34" s="192"/>
    </row>
    <row r="35" spans="1:14" x14ac:dyDescent="0.2">
      <c r="A35" s="19"/>
      <c r="B35" s="123"/>
      <c r="C35" s="81"/>
      <c r="D35" s="81"/>
      <c r="F35" s="2"/>
      <c r="G35" s="122"/>
      <c r="H35" s="122"/>
      <c r="I35" s="122"/>
      <c r="K35" s="10"/>
      <c r="N35" s="192"/>
    </row>
    <row r="36" spans="1:14" x14ac:dyDescent="0.2">
      <c r="A36" s="19"/>
      <c r="B36" s="123" t="s">
        <v>61</v>
      </c>
      <c r="C36" s="81"/>
      <c r="D36" s="81"/>
      <c r="F36" s="2"/>
      <c r="G36" s="122"/>
      <c r="H36" s="122"/>
      <c r="I36" s="122"/>
      <c r="K36" s="10"/>
      <c r="N36" s="192"/>
    </row>
    <row r="37" spans="1:14" x14ac:dyDescent="0.2">
      <c r="A37" s="19">
        <v>1057</v>
      </c>
      <c r="B37" s="123" t="s">
        <v>61</v>
      </c>
      <c r="C37" s="81">
        <f>Innebandy!C30</f>
        <v>20779.580000000002</v>
      </c>
      <c r="D37" s="81"/>
      <c r="F37" s="193" t="s">
        <v>221</v>
      </c>
      <c r="G37" s="213">
        <f>SUM(G30:G36)</f>
        <v>-4177132</v>
      </c>
      <c r="H37" s="213">
        <v>-3874071.12</v>
      </c>
      <c r="I37" s="122"/>
      <c r="K37" s="10"/>
      <c r="N37" s="192"/>
    </row>
    <row r="38" spans="1:14" x14ac:dyDescent="0.2">
      <c r="A38" s="19"/>
      <c r="B38" s="123"/>
      <c r="C38" s="81">
        <f>SUM(C5:C37)</f>
        <v>4012997.83</v>
      </c>
      <c r="D38" s="81"/>
      <c r="F38" s="2"/>
      <c r="G38" s="122"/>
      <c r="H38" s="122"/>
      <c r="I38" s="122"/>
      <c r="K38" s="10"/>
      <c r="N38" s="192"/>
    </row>
    <row r="39" spans="1:14" x14ac:dyDescent="0.2">
      <c r="A39" s="19"/>
      <c r="B39" s="123"/>
      <c r="C39" s="81"/>
      <c r="D39" s="81"/>
      <c r="F39" s="193" t="s">
        <v>222</v>
      </c>
      <c r="G39" s="122"/>
      <c r="H39" s="122"/>
      <c r="I39" s="122"/>
      <c r="K39" s="10"/>
      <c r="N39" s="192"/>
    </row>
    <row r="40" spans="1:14" x14ac:dyDescent="0.2">
      <c r="A40" s="19" t="s">
        <v>111</v>
      </c>
      <c r="B40" s="123"/>
      <c r="C40" s="81"/>
      <c r="D40" s="81"/>
      <c r="F40" s="2" t="s">
        <v>223</v>
      </c>
      <c r="G40" s="122">
        <v>1335</v>
      </c>
      <c r="H40" s="122">
        <v>-11994.11</v>
      </c>
      <c r="I40" s="122"/>
      <c r="K40" s="10"/>
      <c r="N40" s="192"/>
    </row>
    <row r="41" spans="1:14" x14ac:dyDescent="0.2">
      <c r="A41" s="19"/>
      <c r="B41" s="123"/>
      <c r="C41" s="81"/>
      <c r="D41" s="81"/>
      <c r="F41" s="2" t="s">
        <v>224</v>
      </c>
      <c r="G41" s="122">
        <v>0</v>
      </c>
      <c r="H41" s="122">
        <v>-1096.1400000000001</v>
      </c>
      <c r="I41" s="122"/>
      <c r="K41" s="10"/>
      <c r="N41" s="192"/>
    </row>
    <row r="42" spans="1:14" x14ac:dyDescent="0.2">
      <c r="A42" s="19"/>
      <c r="B42" s="123"/>
      <c r="C42" s="81"/>
      <c r="D42" s="81"/>
      <c r="F42" s="2" t="s">
        <v>286</v>
      </c>
      <c r="G42" s="122">
        <v>-23368</v>
      </c>
      <c r="H42" s="122"/>
      <c r="I42" s="122"/>
      <c r="K42" s="10"/>
      <c r="N42" s="192"/>
    </row>
    <row r="43" spans="1:14" x14ac:dyDescent="0.2">
      <c r="A43" s="19"/>
      <c r="B43" s="123"/>
      <c r="C43" s="81"/>
      <c r="D43" s="81"/>
      <c r="F43" s="193" t="s">
        <v>225</v>
      </c>
      <c r="G43" s="213">
        <f>SUM(G40:G42)</f>
        <v>-22033</v>
      </c>
      <c r="H43" s="213">
        <v>-13090.25</v>
      </c>
      <c r="I43" s="122"/>
      <c r="K43" s="10"/>
      <c r="N43" s="192"/>
    </row>
    <row r="44" spans="1:14" x14ac:dyDescent="0.2">
      <c r="A44" s="19"/>
      <c r="B44" s="123"/>
      <c r="C44" s="81"/>
      <c r="D44" s="81"/>
      <c r="F44" s="2"/>
      <c r="G44" s="122"/>
      <c r="H44" s="122"/>
      <c r="I44" s="122"/>
      <c r="K44" s="10"/>
      <c r="N44" s="192"/>
    </row>
    <row r="45" spans="1:14" x14ac:dyDescent="0.2">
      <c r="A45" s="19"/>
      <c r="B45" s="123"/>
      <c r="C45" s="81"/>
      <c r="D45" s="81"/>
      <c r="F45" s="193" t="s">
        <v>226</v>
      </c>
      <c r="G45" s="213">
        <f>G37+G43</f>
        <v>-4199165</v>
      </c>
      <c r="H45" s="213">
        <v>-3887161.37</v>
      </c>
      <c r="I45" s="122"/>
      <c r="K45" s="10"/>
      <c r="N45" s="192"/>
    </row>
    <row r="47" spans="1:14" x14ac:dyDescent="0.2">
      <c r="F47" s="214"/>
      <c r="G47" s="215"/>
      <c r="H47" s="215"/>
    </row>
    <row r="49" spans="6:8" ht="15.75" x14ac:dyDescent="0.25">
      <c r="F49" s="216" t="s">
        <v>227</v>
      </c>
      <c r="G49" s="216">
        <v>2022</v>
      </c>
      <c r="H49" s="216">
        <v>2021</v>
      </c>
    </row>
    <row r="50" spans="6:8" x14ac:dyDescent="0.2">
      <c r="F50" s="95" t="s">
        <v>143</v>
      </c>
      <c r="G50" s="122">
        <v>128230</v>
      </c>
      <c r="H50" s="122">
        <v>144984.46</v>
      </c>
    </row>
    <row r="51" spans="6:8" x14ac:dyDescent="0.2">
      <c r="F51" s="95" t="s">
        <v>49</v>
      </c>
      <c r="G51" s="122">
        <v>50012</v>
      </c>
      <c r="H51" s="122">
        <v>47793</v>
      </c>
    </row>
    <row r="52" spans="6:8" x14ac:dyDescent="0.2">
      <c r="F52" s="95" t="s">
        <v>144</v>
      </c>
      <c r="G52" s="122">
        <v>187467</v>
      </c>
      <c r="H52" s="122">
        <v>159325</v>
      </c>
    </row>
    <row r="53" spans="6:8" x14ac:dyDescent="0.2">
      <c r="F53" s="95" t="s">
        <v>123</v>
      </c>
      <c r="G53" s="122">
        <v>31047</v>
      </c>
      <c r="H53" s="122">
        <v>18749.729999999996</v>
      </c>
    </row>
    <row r="54" spans="6:8" x14ac:dyDescent="0.2">
      <c r="F54" s="95" t="s">
        <v>228</v>
      </c>
      <c r="G54" s="122">
        <v>172920</v>
      </c>
      <c r="H54" s="122">
        <v>194687.6</v>
      </c>
    </row>
    <row r="55" spans="6:8" x14ac:dyDescent="0.2">
      <c r="F55" s="95" t="s">
        <v>146</v>
      </c>
      <c r="G55" s="122">
        <v>110271</v>
      </c>
      <c r="H55" s="122">
        <v>95412</v>
      </c>
    </row>
    <row r="56" spans="6:8" ht="15.75" x14ac:dyDescent="0.25">
      <c r="F56" s="216" t="s">
        <v>229</v>
      </c>
      <c r="G56" s="213">
        <f>SUM(G50:G55)</f>
        <v>679947</v>
      </c>
      <c r="H56" s="213">
        <f>SUM(H50:H55)</f>
        <v>660951.78999999992</v>
      </c>
    </row>
  </sheetData>
  <mergeCells count="1">
    <mergeCell ref="A2:B2"/>
  </mergeCells>
  <phoneticPr fontId="3" type="noConversion"/>
  <pageMargins left="1.1811023622047245" right="0.59055118110236227" top="0.98425196850393704" bottom="0.98425196850393704" header="0.51181102362204722" footer="0.51181102362204722"/>
  <pageSetup paperSize="256" scale="82" orientation="portrait" horizontalDpi="1200" verticalDpi="1200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topLeftCell="A19" zoomScaleNormal="100" workbookViewId="0">
      <selection activeCell="C33" sqref="C33"/>
    </sheetView>
  </sheetViews>
  <sheetFormatPr baseColWidth="10" defaultColWidth="10.75" defaultRowHeight="12.75" x14ac:dyDescent="0.2"/>
  <cols>
    <col min="1" max="1" width="5.625" style="36" customWidth="1"/>
    <col min="2" max="2" width="34.125" style="2" bestFit="1" customWidth="1"/>
    <col min="3" max="3" width="15.875" style="67" bestFit="1" customWidth="1"/>
    <col min="4" max="4" width="14.25" style="67" customWidth="1"/>
    <col min="5" max="5" width="11.5" style="67" customWidth="1"/>
    <col min="6" max="6" width="4.5" style="122" customWidth="1"/>
    <col min="7" max="7" width="14.25" style="67" customWidth="1"/>
    <col min="8" max="8" width="4.125" style="2" customWidth="1"/>
    <col min="9" max="9" width="50.625" style="210" bestFit="1" customWidth="1"/>
    <col min="10" max="10" width="15.375" style="2" customWidth="1"/>
    <col min="11" max="16384" width="10.75" style="2"/>
  </cols>
  <sheetData>
    <row r="1" spans="1:10" s="38" customFormat="1" ht="20.25" x14ac:dyDescent="0.3">
      <c r="A1" s="37"/>
      <c r="B1" s="124" t="s">
        <v>231</v>
      </c>
      <c r="C1" s="61"/>
      <c r="D1" s="61"/>
      <c r="E1" s="61"/>
      <c r="F1" s="121"/>
      <c r="G1" s="61"/>
      <c r="I1" s="202"/>
    </row>
    <row r="2" spans="1:10" ht="15.75" x14ac:dyDescent="0.25">
      <c r="A2" s="28"/>
      <c r="B2" s="1"/>
      <c r="C2" s="62"/>
      <c r="D2" s="62"/>
      <c r="E2" s="62"/>
      <c r="G2" s="62"/>
      <c r="I2" s="203"/>
    </row>
    <row r="3" spans="1:10" ht="15.75" x14ac:dyDescent="0.25">
      <c r="A3" s="28" t="s">
        <v>111</v>
      </c>
      <c r="B3" s="12" t="s">
        <v>112</v>
      </c>
      <c r="C3" s="63" t="s">
        <v>232</v>
      </c>
      <c r="D3" s="63" t="s">
        <v>192</v>
      </c>
      <c r="E3" s="63" t="s">
        <v>174</v>
      </c>
      <c r="G3" s="63" t="s">
        <v>233</v>
      </c>
      <c r="H3" s="43"/>
      <c r="I3" s="204" t="s">
        <v>191</v>
      </c>
    </row>
    <row r="4" spans="1:10" ht="15.75" x14ac:dyDescent="0.25">
      <c r="A4" s="19"/>
      <c r="B4" s="4" t="s">
        <v>113</v>
      </c>
      <c r="C4" s="56"/>
      <c r="D4" s="56"/>
      <c r="E4" s="56"/>
      <c r="G4" s="56"/>
      <c r="H4" s="43"/>
      <c r="I4" s="205"/>
    </row>
    <row r="5" spans="1:10" ht="15" x14ac:dyDescent="0.2">
      <c r="A5" s="19">
        <v>301</v>
      </c>
      <c r="B5" s="3" t="s">
        <v>85</v>
      </c>
      <c r="C5" s="115">
        <v>90320</v>
      </c>
      <c r="D5" s="115">
        <v>90000</v>
      </c>
      <c r="E5" s="56">
        <f>C5-D5</f>
        <v>320</v>
      </c>
      <c r="G5" s="56">
        <v>90000</v>
      </c>
      <c r="H5" s="43"/>
      <c r="I5" s="205"/>
    </row>
    <row r="6" spans="1:10" ht="15" x14ac:dyDescent="0.2">
      <c r="A6" s="19">
        <v>312</v>
      </c>
      <c r="B6" s="3" t="s">
        <v>86</v>
      </c>
      <c r="C6" s="115">
        <v>115914</v>
      </c>
      <c r="D6" s="115">
        <v>140000</v>
      </c>
      <c r="E6" s="56">
        <f t="shared" ref="E6:E54" si="0">C6-D6</f>
        <v>-24086</v>
      </c>
      <c r="G6" s="56">
        <v>140000</v>
      </c>
      <c r="H6" s="43"/>
      <c r="I6" s="205" t="s">
        <v>196</v>
      </c>
    </row>
    <row r="7" spans="1:10" ht="15" x14ac:dyDescent="0.2">
      <c r="A7" s="19">
        <v>321</v>
      </c>
      <c r="B7" s="3" t="s">
        <v>87</v>
      </c>
      <c r="C7" s="115">
        <v>99334</v>
      </c>
      <c r="D7" s="115">
        <v>100000</v>
      </c>
      <c r="E7" s="56">
        <f t="shared" si="0"/>
        <v>-666</v>
      </c>
      <c r="G7" s="56">
        <v>100000</v>
      </c>
      <c r="H7" s="43"/>
      <c r="I7" s="218"/>
    </row>
    <row r="8" spans="1:10" ht="15" x14ac:dyDescent="0.2">
      <c r="A8" s="19">
        <v>322</v>
      </c>
      <c r="B8" s="3" t="s">
        <v>88</v>
      </c>
      <c r="C8" s="115">
        <v>199079</v>
      </c>
      <c r="D8" s="115">
        <v>125000</v>
      </c>
      <c r="E8" s="56">
        <f t="shared" si="0"/>
        <v>74079</v>
      </c>
      <c r="G8" s="56">
        <v>125000</v>
      </c>
      <c r="H8" s="43"/>
      <c r="I8" s="205" t="s">
        <v>276</v>
      </c>
    </row>
    <row r="9" spans="1:10" ht="15" x14ac:dyDescent="0.2">
      <c r="A9" s="19">
        <v>332</v>
      </c>
      <c r="B9" s="3" t="s">
        <v>89</v>
      </c>
      <c r="C9" s="115">
        <v>102221</v>
      </c>
      <c r="D9" s="115">
        <v>100000</v>
      </c>
      <c r="E9" s="56">
        <f t="shared" si="0"/>
        <v>2221</v>
      </c>
      <c r="G9" s="56">
        <v>100000</v>
      </c>
      <c r="H9" s="43"/>
      <c r="I9" s="205" t="s">
        <v>186</v>
      </c>
    </row>
    <row r="10" spans="1:10" ht="15" x14ac:dyDescent="0.2">
      <c r="A10" s="19">
        <v>354</v>
      </c>
      <c r="B10" s="3" t="s">
        <v>90</v>
      </c>
      <c r="C10" s="138">
        <v>11714</v>
      </c>
      <c r="D10" s="115">
        <v>25000</v>
      </c>
      <c r="E10" s="56">
        <f t="shared" si="0"/>
        <v>-13286</v>
      </c>
      <c r="G10" s="56">
        <v>20000</v>
      </c>
      <c r="H10" s="43"/>
      <c r="I10" s="205" t="s">
        <v>274</v>
      </c>
    </row>
    <row r="11" spans="1:10" ht="15" x14ac:dyDescent="0.2">
      <c r="A11" s="19">
        <v>361</v>
      </c>
      <c r="B11" s="3" t="s">
        <v>91</v>
      </c>
      <c r="C11" s="115">
        <v>160969</v>
      </c>
      <c r="D11" s="115">
        <v>150000</v>
      </c>
      <c r="E11" s="56">
        <f t="shared" si="0"/>
        <v>10969</v>
      </c>
      <c r="G11" s="74">
        <v>150000</v>
      </c>
      <c r="H11" s="45"/>
      <c r="I11" s="205" t="s">
        <v>245</v>
      </c>
      <c r="J11"/>
    </row>
    <row r="12" spans="1:10" ht="15" x14ac:dyDescent="0.2">
      <c r="A12" s="19">
        <v>371</v>
      </c>
      <c r="B12" s="3" t="s">
        <v>92</v>
      </c>
      <c r="C12" s="115">
        <v>114000</v>
      </c>
      <c r="D12" s="115">
        <v>100000</v>
      </c>
      <c r="E12" s="56">
        <f t="shared" si="0"/>
        <v>14000</v>
      </c>
      <c r="G12" s="56">
        <v>100000</v>
      </c>
      <c r="H12" s="43"/>
      <c r="I12" s="205" t="s">
        <v>180</v>
      </c>
    </row>
    <row r="13" spans="1:10" ht="15" x14ac:dyDescent="0.2">
      <c r="A13" s="19">
        <v>375</v>
      </c>
      <c r="B13" s="3" t="s">
        <v>76</v>
      </c>
      <c r="C13" s="115">
        <v>34995</v>
      </c>
      <c r="D13" s="115">
        <v>35000</v>
      </c>
      <c r="E13" s="56">
        <f t="shared" si="0"/>
        <v>-5</v>
      </c>
      <c r="G13" s="56">
        <v>35000</v>
      </c>
      <c r="H13" s="43"/>
      <c r="I13" s="205" t="s">
        <v>238</v>
      </c>
    </row>
    <row r="14" spans="1:10" ht="15" x14ac:dyDescent="0.2">
      <c r="A14" s="19">
        <v>391</v>
      </c>
      <c r="B14" s="3" t="s">
        <v>93</v>
      </c>
      <c r="C14" s="115">
        <v>8850</v>
      </c>
      <c r="D14" s="115">
        <v>0</v>
      </c>
      <c r="E14" s="56">
        <f t="shared" si="0"/>
        <v>8850</v>
      </c>
      <c r="G14" s="74">
        <v>0</v>
      </c>
      <c r="H14" s="43"/>
      <c r="I14" s="205" t="s">
        <v>278</v>
      </c>
    </row>
    <row r="15" spans="1:10" ht="15" x14ac:dyDescent="0.2">
      <c r="A15" s="19">
        <v>395</v>
      </c>
      <c r="B15" s="3" t="s">
        <v>94</v>
      </c>
      <c r="C15" s="115">
        <v>131650</v>
      </c>
      <c r="D15" s="115">
        <v>50000</v>
      </c>
      <c r="E15" s="56">
        <f t="shared" si="0"/>
        <v>81650</v>
      </c>
      <c r="G15" s="74">
        <v>50000</v>
      </c>
      <c r="H15" s="45"/>
      <c r="I15" s="205" t="s">
        <v>277</v>
      </c>
      <c r="J15" s="140"/>
    </row>
    <row r="16" spans="1:10" ht="15.75" x14ac:dyDescent="0.25">
      <c r="A16" s="30"/>
      <c r="B16" s="5" t="s">
        <v>95</v>
      </c>
      <c r="C16" s="116">
        <f>SUM(C5:C15)</f>
        <v>1069046</v>
      </c>
      <c r="D16" s="116">
        <v>915000</v>
      </c>
      <c r="E16" s="64">
        <f t="shared" si="0"/>
        <v>154046</v>
      </c>
      <c r="G16" s="64">
        <f>SUM(G5:G15)</f>
        <v>910000</v>
      </c>
      <c r="H16" s="43"/>
      <c r="I16" s="206"/>
    </row>
    <row r="17" spans="1:9" ht="15.75" x14ac:dyDescent="0.25">
      <c r="A17" s="19"/>
      <c r="B17" s="4" t="s">
        <v>96</v>
      </c>
      <c r="C17" s="115"/>
      <c r="D17" s="115"/>
      <c r="E17" s="56">
        <f t="shared" si="0"/>
        <v>0</v>
      </c>
      <c r="G17" s="56">
        <v>0</v>
      </c>
      <c r="I17" s="205"/>
    </row>
    <row r="18" spans="1:9" ht="15" x14ac:dyDescent="0.2">
      <c r="A18" s="19">
        <v>405</v>
      </c>
      <c r="B18" s="3" t="s">
        <v>283</v>
      </c>
      <c r="C18" s="115">
        <v>0</v>
      </c>
      <c r="D18" s="115">
        <v>0</v>
      </c>
      <c r="E18" s="56">
        <v>0</v>
      </c>
      <c r="G18" s="56">
        <v>0</v>
      </c>
      <c r="I18" s="205"/>
    </row>
    <row r="19" spans="1:9" ht="15" x14ac:dyDescent="0.2">
      <c r="A19" s="19">
        <v>416</v>
      </c>
      <c r="B19" s="3" t="s">
        <v>17</v>
      </c>
      <c r="C19" s="115">
        <v>68854</v>
      </c>
      <c r="D19" s="115">
        <v>30000</v>
      </c>
      <c r="E19" s="56">
        <f t="shared" si="0"/>
        <v>38854</v>
      </c>
      <c r="G19" s="115">
        <v>60000</v>
      </c>
      <c r="H19" s="43"/>
      <c r="I19" s="207"/>
    </row>
    <row r="20" spans="1:9" ht="15" x14ac:dyDescent="0.2">
      <c r="A20" s="19">
        <v>417</v>
      </c>
      <c r="B20" s="3" t="s">
        <v>18</v>
      </c>
      <c r="C20" s="115">
        <v>1730</v>
      </c>
      <c r="D20" s="115">
        <v>2000</v>
      </c>
      <c r="E20" s="56">
        <f t="shared" si="0"/>
        <v>-270</v>
      </c>
      <c r="G20" s="115">
        <v>23000</v>
      </c>
      <c r="H20" s="43"/>
      <c r="I20" s="207" t="s">
        <v>275</v>
      </c>
    </row>
    <row r="21" spans="1:9" ht="15" x14ac:dyDescent="0.2">
      <c r="A21" s="19">
        <v>418</v>
      </c>
      <c r="B21" s="3" t="s">
        <v>19</v>
      </c>
      <c r="C21" s="115">
        <v>11617</v>
      </c>
      <c r="D21" s="115">
        <v>20000</v>
      </c>
      <c r="E21" s="56">
        <f t="shared" si="0"/>
        <v>-8383</v>
      </c>
      <c r="G21" s="115">
        <v>20000</v>
      </c>
      <c r="H21" s="43"/>
      <c r="I21" s="207"/>
    </row>
    <row r="22" spans="1:9" ht="15" x14ac:dyDescent="0.2">
      <c r="A22" s="19">
        <v>430</v>
      </c>
      <c r="B22" s="3" t="s">
        <v>124</v>
      </c>
      <c r="C22" s="115">
        <v>0</v>
      </c>
      <c r="D22" s="115">
        <v>5000</v>
      </c>
      <c r="E22" s="56">
        <f t="shared" si="0"/>
        <v>-5000</v>
      </c>
      <c r="G22" s="115">
        <v>5000</v>
      </c>
      <c r="H22" s="43"/>
      <c r="I22" s="207"/>
    </row>
    <row r="23" spans="1:9" ht="15" x14ac:dyDescent="0.2">
      <c r="A23" s="19">
        <v>450</v>
      </c>
      <c r="B23" s="3" t="s">
        <v>77</v>
      </c>
      <c r="C23" s="115">
        <v>27763</v>
      </c>
      <c r="D23" s="115">
        <v>40000</v>
      </c>
      <c r="E23" s="56">
        <f t="shared" si="0"/>
        <v>-12237</v>
      </c>
      <c r="G23" s="115">
        <v>45000</v>
      </c>
      <c r="H23" s="43"/>
      <c r="I23" s="207"/>
    </row>
    <row r="24" spans="1:9" ht="15.75" x14ac:dyDescent="0.25">
      <c r="A24" s="30"/>
      <c r="B24" s="5" t="s">
        <v>11</v>
      </c>
      <c r="C24" s="116">
        <f>SUM(C19:C23)</f>
        <v>109964</v>
      </c>
      <c r="D24" s="116">
        <v>97000</v>
      </c>
      <c r="E24" s="64">
        <f t="shared" si="0"/>
        <v>12964</v>
      </c>
      <c r="G24" s="64">
        <f>SUM(G19:G23)</f>
        <v>153000</v>
      </c>
      <c r="H24" s="43"/>
      <c r="I24" s="206"/>
    </row>
    <row r="25" spans="1:9" ht="15.75" x14ac:dyDescent="0.25">
      <c r="A25" s="19"/>
      <c r="B25" s="4" t="s">
        <v>12</v>
      </c>
      <c r="C25" s="115"/>
      <c r="D25" s="115"/>
      <c r="E25" s="56">
        <f t="shared" si="0"/>
        <v>0</v>
      </c>
      <c r="G25" s="56">
        <v>0</v>
      </c>
      <c r="H25" s="43"/>
      <c r="I25" s="205"/>
    </row>
    <row r="26" spans="1:9" ht="15" x14ac:dyDescent="0.2">
      <c r="A26" s="19">
        <v>511</v>
      </c>
      <c r="B26" s="3" t="s">
        <v>13</v>
      </c>
      <c r="C26" s="138">
        <v>9644</v>
      </c>
      <c r="D26" s="115">
        <v>10000</v>
      </c>
      <c r="E26" s="56">
        <f t="shared" si="0"/>
        <v>-356</v>
      </c>
      <c r="G26" s="56">
        <v>10000</v>
      </c>
      <c r="H26" s="43"/>
      <c r="I26" s="205"/>
    </row>
    <row r="27" spans="1:9" ht="15" x14ac:dyDescent="0.2">
      <c r="A27" s="19">
        <v>520</v>
      </c>
      <c r="B27" s="3" t="s">
        <v>51</v>
      </c>
      <c r="C27" s="115">
        <v>37812</v>
      </c>
      <c r="D27" s="115">
        <v>65000</v>
      </c>
      <c r="E27" s="56">
        <f t="shared" si="0"/>
        <v>-27188</v>
      </c>
      <c r="G27" s="74">
        <v>125000</v>
      </c>
      <c r="H27" s="43"/>
      <c r="I27" s="205" t="s">
        <v>285</v>
      </c>
    </row>
    <row r="28" spans="1:9" ht="15" x14ac:dyDescent="0.2">
      <c r="A28" s="19">
        <v>540</v>
      </c>
      <c r="B28" s="3" t="s">
        <v>52</v>
      </c>
      <c r="C28" s="115">
        <v>34638</v>
      </c>
      <c r="D28" s="115">
        <v>5000</v>
      </c>
      <c r="E28" s="56">
        <f t="shared" si="0"/>
        <v>29638</v>
      </c>
      <c r="G28" s="74">
        <v>35000</v>
      </c>
      <c r="H28" s="43"/>
      <c r="I28" s="205"/>
    </row>
    <row r="29" spans="1:9" ht="15" x14ac:dyDescent="0.2">
      <c r="A29" s="19">
        <v>550</v>
      </c>
      <c r="B29" s="3" t="s">
        <v>53</v>
      </c>
      <c r="C29" s="115">
        <v>20084</v>
      </c>
      <c r="D29" s="115">
        <v>10000</v>
      </c>
      <c r="E29" s="56">
        <f t="shared" si="0"/>
        <v>10084</v>
      </c>
      <c r="G29" s="74">
        <v>50000</v>
      </c>
      <c r="H29" s="45"/>
      <c r="I29" s="205" t="s">
        <v>282</v>
      </c>
    </row>
    <row r="30" spans="1:9" ht="15.75" x14ac:dyDescent="0.25">
      <c r="A30" s="30"/>
      <c r="B30" s="5" t="s">
        <v>54</v>
      </c>
      <c r="C30" s="116">
        <f>SUM(C26:C29)</f>
        <v>102178</v>
      </c>
      <c r="D30" s="116">
        <v>90000</v>
      </c>
      <c r="E30" s="64">
        <f t="shared" si="0"/>
        <v>12178</v>
      </c>
      <c r="G30" s="64">
        <f>SUM(G26:G29)</f>
        <v>220000</v>
      </c>
      <c r="H30" s="43"/>
      <c r="I30" s="206"/>
    </row>
    <row r="31" spans="1:9" ht="15.75" x14ac:dyDescent="0.25">
      <c r="A31" s="19"/>
      <c r="B31" s="4" t="s">
        <v>55</v>
      </c>
      <c r="C31" s="115"/>
      <c r="D31" s="115"/>
      <c r="E31" s="56">
        <f t="shared" si="0"/>
        <v>0</v>
      </c>
      <c r="G31" s="56">
        <v>0</v>
      </c>
      <c r="H31" s="43"/>
      <c r="I31" s="205"/>
    </row>
    <row r="32" spans="1:9" ht="15" x14ac:dyDescent="0.2">
      <c r="A32" s="19">
        <v>610</v>
      </c>
      <c r="B32" s="3" t="s">
        <v>56</v>
      </c>
      <c r="C32" s="115">
        <f>56528+17653</f>
        <v>74181</v>
      </c>
      <c r="D32" s="115">
        <v>110000</v>
      </c>
      <c r="E32" s="56">
        <f t="shared" si="0"/>
        <v>-35819</v>
      </c>
      <c r="G32" s="74">
        <v>0</v>
      </c>
      <c r="H32" s="45"/>
      <c r="I32" s="205"/>
    </row>
    <row r="33" spans="1:9" ht="15" x14ac:dyDescent="0.2">
      <c r="A33" s="19">
        <v>620</v>
      </c>
      <c r="B33" s="3" t="s">
        <v>57</v>
      </c>
      <c r="C33" s="115">
        <v>0</v>
      </c>
      <c r="D33" s="115">
        <v>0</v>
      </c>
      <c r="E33" s="56">
        <f t="shared" si="0"/>
        <v>0</v>
      </c>
      <c r="G33" s="56">
        <v>0</v>
      </c>
      <c r="H33" s="43"/>
      <c r="I33" s="205"/>
    </row>
    <row r="34" spans="1:9" ht="15" x14ac:dyDescent="0.2">
      <c r="A34" s="19">
        <v>621</v>
      </c>
      <c r="B34" s="3" t="s">
        <v>14</v>
      </c>
      <c r="C34" s="115">
        <v>167082</v>
      </c>
      <c r="D34" s="115">
        <v>160000</v>
      </c>
      <c r="E34" s="56">
        <f t="shared" si="0"/>
        <v>7082</v>
      </c>
      <c r="G34" s="56">
        <v>170000</v>
      </c>
      <c r="H34" s="43"/>
      <c r="I34" s="205"/>
    </row>
    <row r="35" spans="1:9" ht="15" x14ac:dyDescent="0.2">
      <c r="A35" s="19">
        <v>650</v>
      </c>
      <c r="B35" s="3" t="s">
        <v>162</v>
      </c>
      <c r="C35" s="115">
        <v>36300</v>
      </c>
      <c r="D35" s="115">
        <v>40000</v>
      </c>
      <c r="E35" s="56">
        <f t="shared" si="0"/>
        <v>-3700</v>
      </c>
      <c r="G35" s="56">
        <v>40000</v>
      </c>
      <c r="H35" s="43"/>
      <c r="I35" s="205"/>
    </row>
    <row r="36" spans="1:9" ht="15" x14ac:dyDescent="0.2">
      <c r="A36" s="19">
        <v>660</v>
      </c>
      <c r="B36" s="3" t="s">
        <v>58</v>
      </c>
      <c r="C36" s="115">
        <v>31819</v>
      </c>
      <c r="D36" s="115">
        <v>30000</v>
      </c>
      <c r="E36" s="56">
        <f t="shared" si="0"/>
        <v>1819</v>
      </c>
      <c r="G36" s="56">
        <v>35000</v>
      </c>
      <c r="H36" s="43"/>
      <c r="I36" s="205"/>
    </row>
    <row r="37" spans="1:9" ht="15" x14ac:dyDescent="0.2">
      <c r="A37" s="19">
        <v>670</v>
      </c>
      <c r="B37" s="3" t="s">
        <v>0</v>
      </c>
      <c r="C37" s="115">
        <v>31003</v>
      </c>
      <c r="D37" s="115">
        <v>40000</v>
      </c>
      <c r="E37" s="56">
        <f t="shared" si="0"/>
        <v>-8997</v>
      </c>
      <c r="G37" s="56">
        <v>40000</v>
      </c>
      <c r="I37" s="205" t="s">
        <v>214</v>
      </c>
    </row>
    <row r="38" spans="1:9" ht="15" x14ac:dyDescent="0.2">
      <c r="A38" s="19">
        <v>672</v>
      </c>
      <c r="B38" s="3" t="s">
        <v>246</v>
      </c>
      <c r="C38" s="115">
        <v>0</v>
      </c>
      <c r="D38" s="115">
        <v>10000</v>
      </c>
      <c r="E38" s="56">
        <f t="shared" si="0"/>
        <v>-10000</v>
      </c>
      <c r="G38" s="74">
        <v>70000</v>
      </c>
      <c r="I38" s="205" t="s">
        <v>281</v>
      </c>
    </row>
    <row r="39" spans="1:9" ht="15" x14ac:dyDescent="0.2">
      <c r="A39" s="19">
        <v>680</v>
      </c>
      <c r="B39" s="3" t="s">
        <v>1</v>
      </c>
      <c r="C39" s="115">
        <v>36896</v>
      </c>
      <c r="D39" s="115">
        <v>30000</v>
      </c>
      <c r="E39" s="56">
        <f t="shared" si="0"/>
        <v>6896</v>
      </c>
      <c r="G39" s="56">
        <v>40000</v>
      </c>
      <c r="H39" s="45"/>
      <c r="I39" s="205"/>
    </row>
    <row r="40" spans="1:9" ht="15.75" x14ac:dyDescent="0.25">
      <c r="A40" s="30" t="s">
        <v>111</v>
      </c>
      <c r="B40" s="5" t="s">
        <v>2</v>
      </c>
      <c r="C40" s="116">
        <f>SUM(C32:C39)</f>
        <v>377281</v>
      </c>
      <c r="D40" s="116">
        <v>420000</v>
      </c>
      <c r="E40" s="64">
        <f t="shared" si="0"/>
        <v>-42719</v>
      </c>
      <c r="G40" s="64">
        <f>SUM(G32:G39)</f>
        <v>395000</v>
      </c>
      <c r="I40" s="206"/>
    </row>
    <row r="41" spans="1:9" ht="15.75" x14ac:dyDescent="0.25">
      <c r="A41" s="19"/>
      <c r="B41" s="6" t="s">
        <v>3</v>
      </c>
      <c r="C41" s="115"/>
      <c r="D41" s="115"/>
      <c r="E41" s="56">
        <f t="shared" si="0"/>
        <v>0</v>
      </c>
      <c r="G41" s="56">
        <v>0</v>
      </c>
      <c r="I41" s="205"/>
    </row>
    <row r="42" spans="1:9" ht="15.75" x14ac:dyDescent="0.25">
      <c r="A42" s="19"/>
      <c r="B42" s="6" t="s">
        <v>4</v>
      </c>
      <c r="C42" s="115"/>
      <c r="D42" s="115"/>
      <c r="E42" s="56">
        <f t="shared" si="0"/>
        <v>0</v>
      </c>
      <c r="G42" s="56">
        <v>0</v>
      </c>
      <c r="I42" s="205"/>
    </row>
    <row r="43" spans="1:9" ht="15" x14ac:dyDescent="0.2">
      <c r="A43" s="19">
        <v>754</v>
      </c>
      <c r="B43" s="3" t="s">
        <v>99</v>
      </c>
      <c r="C43" s="115">
        <v>11159</v>
      </c>
      <c r="D43" s="115">
        <v>20000</v>
      </c>
      <c r="E43" s="56">
        <f t="shared" si="0"/>
        <v>-8841</v>
      </c>
      <c r="G43" s="56">
        <v>15000</v>
      </c>
      <c r="I43" s="205"/>
    </row>
    <row r="44" spans="1:9" ht="15" x14ac:dyDescent="0.2">
      <c r="A44" s="19">
        <v>761</v>
      </c>
      <c r="B44" s="3" t="s">
        <v>15</v>
      </c>
      <c r="C44" s="115">
        <v>14937</v>
      </c>
      <c r="D44" s="115">
        <v>15000</v>
      </c>
      <c r="E44" s="56">
        <f t="shared" si="0"/>
        <v>-63</v>
      </c>
      <c r="G44" s="56">
        <v>15000</v>
      </c>
      <c r="I44" s="205"/>
    </row>
    <row r="45" spans="1:9" ht="15" x14ac:dyDescent="0.2">
      <c r="A45" s="19">
        <v>781</v>
      </c>
      <c r="B45" s="3" t="s">
        <v>189</v>
      </c>
      <c r="C45" s="138">
        <v>165000</v>
      </c>
      <c r="D45" s="138">
        <v>165000</v>
      </c>
      <c r="E45" s="74">
        <f t="shared" si="0"/>
        <v>0</v>
      </c>
      <c r="G45" s="74">
        <v>155000</v>
      </c>
      <c r="I45" s="218"/>
    </row>
    <row r="46" spans="1:9" ht="15" x14ac:dyDescent="0.2">
      <c r="A46" s="19">
        <v>782</v>
      </c>
      <c r="B46" s="3" t="s">
        <v>16</v>
      </c>
      <c r="C46" s="115"/>
      <c r="D46" s="115">
        <v>0</v>
      </c>
      <c r="E46" s="56">
        <f t="shared" si="0"/>
        <v>0</v>
      </c>
      <c r="G46" s="56">
        <v>0</v>
      </c>
      <c r="I46" s="205"/>
    </row>
    <row r="47" spans="1:9" ht="15.75" x14ac:dyDescent="0.25">
      <c r="A47" s="30"/>
      <c r="B47" s="5" t="s">
        <v>100</v>
      </c>
      <c r="C47" s="116">
        <f>SUM(C43:C46)</f>
        <v>191096</v>
      </c>
      <c r="D47" s="116">
        <f>D43+D44+D45+D46</f>
        <v>200000</v>
      </c>
      <c r="E47" s="64">
        <f t="shared" si="0"/>
        <v>-8904</v>
      </c>
      <c r="G47" s="64">
        <f>SUM(G43:G46)</f>
        <v>185000</v>
      </c>
      <c r="I47" s="206"/>
    </row>
    <row r="48" spans="1:9" ht="15.75" x14ac:dyDescent="0.25">
      <c r="A48" s="30"/>
      <c r="B48" s="5" t="s">
        <v>101</v>
      </c>
      <c r="C48" s="116">
        <f>C24+C30+C40+C47</f>
        <v>780519</v>
      </c>
      <c r="D48" s="116">
        <f>D24+D30+D40+D47</f>
        <v>807000</v>
      </c>
      <c r="E48" s="64">
        <f t="shared" si="0"/>
        <v>-26481</v>
      </c>
      <c r="G48" s="64">
        <f>G24+G30+G40+G47</f>
        <v>953000</v>
      </c>
      <c r="I48" s="206"/>
    </row>
    <row r="49" spans="1:9" ht="15.75" x14ac:dyDescent="0.25">
      <c r="A49" s="30"/>
      <c r="B49" s="7" t="s">
        <v>102</v>
      </c>
      <c r="C49" s="120">
        <f>C16-C48</f>
        <v>288527</v>
      </c>
      <c r="D49" s="120">
        <f>D16-D48</f>
        <v>108000</v>
      </c>
      <c r="E49" s="65">
        <f t="shared" si="0"/>
        <v>180527</v>
      </c>
      <c r="G49" s="65">
        <f>G16-G48</f>
        <v>-43000</v>
      </c>
      <c r="I49" s="208"/>
    </row>
    <row r="50" spans="1:9" ht="15.75" x14ac:dyDescent="0.25">
      <c r="A50" s="19"/>
      <c r="B50" s="8" t="s">
        <v>103</v>
      </c>
      <c r="C50" s="139"/>
      <c r="D50" s="139"/>
      <c r="E50" s="66">
        <f t="shared" si="0"/>
        <v>0</v>
      </c>
      <c r="G50" s="66">
        <v>0</v>
      </c>
      <c r="I50" s="209"/>
    </row>
    <row r="51" spans="1:9" ht="15" x14ac:dyDescent="0.2">
      <c r="A51" s="19">
        <v>801</v>
      </c>
      <c r="B51" s="9" t="s">
        <v>104</v>
      </c>
      <c r="C51" s="139">
        <v>19534</v>
      </c>
      <c r="D51" s="139">
        <v>5000</v>
      </c>
      <c r="E51" s="66">
        <f t="shared" si="0"/>
        <v>14534</v>
      </c>
      <c r="G51" s="66">
        <v>50000</v>
      </c>
      <c r="I51" s="209"/>
    </row>
    <row r="52" spans="1:9" ht="15" x14ac:dyDescent="0.2">
      <c r="A52" s="19">
        <v>802</v>
      </c>
      <c r="B52" s="9" t="s">
        <v>105</v>
      </c>
      <c r="C52" s="139"/>
      <c r="D52" s="139"/>
      <c r="E52" s="66">
        <f t="shared" si="0"/>
        <v>0</v>
      </c>
      <c r="G52" s="66">
        <v>0</v>
      </c>
      <c r="I52" s="209"/>
    </row>
    <row r="53" spans="1:9" ht="15.75" x14ac:dyDescent="0.25">
      <c r="A53" s="30"/>
      <c r="B53" s="7" t="s">
        <v>67</v>
      </c>
      <c r="C53" s="120">
        <f>C51-C52</f>
        <v>19534</v>
      </c>
      <c r="D53" s="120">
        <f>D51-D52</f>
        <v>5000</v>
      </c>
      <c r="E53" s="65">
        <f t="shared" si="0"/>
        <v>14534</v>
      </c>
      <c r="G53" s="65">
        <f>G51-G52</f>
        <v>50000</v>
      </c>
      <c r="I53" s="208"/>
    </row>
    <row r="54" spans="1:9" ht="15.75" x14ac:dyDescent="0.25">
      <c r="A54" s="31">
        <v>890</v>
      </c>
      <c r="B54" s="1" t="s">
        <v>110</v>
      </c>
      <c r="C54" s="117">
        <f>C49+C53</f>
        <v>308061</v>
      </c>
      <c r="D54" s="117">
        <f>D49+D53</f>
        <v>113000</v>
      </c>
      <c r="E54" s="62">
        <f t="shared" si="0"/>
        <v>195061</v>
      </c>
      <c r="G54" s="62">
        <f>G49+G53</f>
        <v>7000</v>
      </c>
      <c r="H54" s="122"/>
      <c r="I54" s="208"/>
    </row>
    <row r="56" spans="1:9" x14ac:dyDescent="0.2">
      <c r="B56" s="217"/>
    </row>
    <row r="57" spans="1:9" x14ac:dyDescent="0.2">
      <c r="B57" s="217"/>
    </row>
  </sheetData>
  <phoneticPr fontId="3" type="noConversion"/>
  <pageMargins left="0.75" right="0.75" top="1" bottom="1" header="0.5" footer="0.5"/>
  <pageSetup paperSize="9" scale="52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7"/>
  <sheetViews>
    <sheetView zoomScale="90" zoomScaleNormal="90" workbookViewId="0">
      <selection activeCell="I6" sqref="I6"/>
    </sheetView>
  </sheetViews>
  <sheetFormatPr baseColWidth="10" defaultColWidth="7.875" defaultRowHeight="12.75" x14ac:dyDescent="0.2"/>
  <cols>
    <col min="1" max="1" width="5.125" style="32" customWidth="1"/>
    <col min="2" max="2" width="49.375" style="11" customWidth="1"/>
    <col min="3" max="4" width="16" style="112" customWidth="1"/>
    <col min="5" max="5" width="4.5" style="11" customWidth="1"/>
    <col min="6" max="6" width="16" style="112" customWidth="1"/>
    <col min="7" max="16384" width="7.875" style="11"/>
  </cols>
  <sheetData>
    <row r="1" spans="1:6" s="39" customFormat="1" ht="20.25" x14ac:dyDescent="0.3">
      <c r="A1" s="37"/>
      <c r="B1" s="124" t="s">
        <v>231</v>
      </c>
      <c r="C1" s="102"/>
      <c r="D1" s="102"/>
      <c r="F1" s="102"/>
    </row>
    <row r="2" spans="1:6" ht="15.75" x14ac:dyDescent="0.25">
      <c r="A2" s="28" t="s">
        <v>111</v>
      </c>
      <c r="B2" s="12" t="s">
        <v>107</v>
      </c>
      <c r="C2" s="104" t="s">
        <v>232</v>
      </c>
      <c r="D2" s="104" t="s">
        <v>192</v>
      </c>
      <c r="F2" s="104" t="s">
        <v>233</v>
      </c>
    </row>
    <row r="3" spans="1:6" ht="15.75" x14ac:dyDescent="0.25">
      <c r="A3" s="19"/>
      <c r="B3" s="4" t="s">
        <v>113</v>
      </c>
      <c r="C3" s="115"/>
      <c r="D3" s="115"/>
      <c r="F3" s="115"/>
    </row>
    <row r="4" spans="1:6" ht="15" x14ac:dyDescent="0.2">
      <c r="A4" s="19">
        <v>301</v>
      </c>
      <c r="B4" s="3" t="s">
        <v>85</v>
      </c>
      <c r="C4" s="115">
        <v>47980</v>
      </c>
      <c r="D4" s="115">
        <v>75000</v>
      </c>
      <c r="F4" s="115">
        <v>65000</v>
      </c>
    </row>
    <row r="5" spans="1:6" ht="15" x14ac:dyDescent="0.2">
      <c r="A5" s="19">
        <v>363</v>
      </c>
      <c r="B5" s="3" t="s">
        <v>239</v>
      </c>
      <c r="C5" s="115">
        <v>28014.43</v>
      </c>
      <c r="D5" s="115">
        <v>40000</v>
      </c>
      <c r="F5" s="115">
        <v>35000</v>
      </c>
    </row>
    <row r="6" spans="1:6" ht="15" x14ac:dyDescent="0.2">
      <c r="A6" s="19">
        <v>375</v>
      </c>
      <c r="B6" s="3" t="s">
        <v>187</v>
      </c>
      <c r="C6" s="115">
        <v>122829.54</v>
      </c>
      <c r="D6" s="115">
        <v>20000</v>
      </c>
      <c r="F6" s="115"/>
    </row>
    <row r="7" spans="1:6" ht="15" x14ac:dyDescent="0.2">
      <c r="A7" s="19">
        <v>381</v>
      </c>
      <c r="B7" s="3" t="s">
        <v>240</v>
      </c>
      <c r="C7" s="115">
        <v>55000</v>
      </c>
      <c r="D7" s="115">
        <v>55000</v>
      </c>
      <c r="F7" s="138">
        <v>80000</v>
      </c>
    </row>
    <row r="8" spans="1:6" ht="15" x14ac:dyDescent="0.2">
      <c r="A8" s="19">
        <v>395</v>
      </c>
      <c r="B8" s="3" t="s">
        <v>241</v>
      </c>
      <c r="C8" s="115">
        <v>9444</v>
      </c>
      <c r="D8" s="115">
        <v>10000</v>
      </c>
      <c r="F8" s="115">
        <v>100000</v>
      </c>
    </row>
    <row r="9" spans="1:6" ht="15.75" x14ac:dyDescent="0.25">
      <c r="A9" s="29"/>
      <c r="B9" s="5" t="s">
        <v>95</v>
      </c>
      <c r="C9" s="116">
        <f>SUM(C4:C8)</f>
        <v>263267.96999999997</v>
      </c>
      <c r="D9" s="116">
        <v>200000</v>
      </c>
      <c r="E9" s="219"/>
      <c r="F9" s="116">
        <f>SUM(F4:F8)</f>
        <v>280000</v>
      </c>
    </row>
    <row r="10" spans="1:6" ht="15.75" x14ac:dyDescent="0.25">
      <c r="A10" s="19"/>
      <c r="B10" s="4" t="s">
        <v>96</v>
      </c>
      <c r="C10" s="115"/>
      <c r="D10" s="115"/>
      <c r="F10" s="115"/>
    </row>
    <row r="11" spans="1:6" ht="15" x14ac:dyDescent="0.2">
      <c r="A11" s="19">
        <v>402</v>
      </c>
      <c r="B11" s="3" t="s">
        <v>30</v>
      </c>
      <c r="C11" s="115">
        <v>73905</v>
      </c>
      <c r="D11" s="115">
        <v>67000</v>
      </c>
      <c r="F11" s="115">
        <v>70000</v>
      </c>
    </row>
    <row r="12" spans="1:6" ht="15" x14ac:dyDescent="0.2">
      <c r="A12" s="19">
        <v>415</v>
      </c>
      <c r="B12" s="3" t="s">
        <v>65</v>
      </c>
      <c r="C12" s="115">
        <v>15999.88</v>
      </c>
      <c r="D12" s="115">
        <v>10000</v>
      </c>
      <c r="F12" s="115">
        <v>23000</v>
      </c>
    </row>
    <row r="13" spans="1:6" ht="15" x14ac:dyDescent="0.2">
      <c r="A13" s="19">
        <v>416</v>
      </c>
      <c r="B13" s="3" t="s">
        <v>17</v>
      </c>
      <c r="C13" s="115"/>
      <c r="D13" s="115">
        <v>15000</v>
      </c>
      <c r="F13" s="115">
        <v>15000</v>
      </c>
    </row>
    <row r="14" spans="1:6" ht="15" x14ac:dyDescent="0.2">
      <c r="A14" s="19">
        <v>422</v>
      </c>
      <c r="B14" s="3" t="s">
        <v>188</v>
      </c>
      <c r="C14" s="115">
        <v>17200</v>
      </c>
      <c r="D14" s="115">
        <v>10000</v>
      </c>
      <c r="F14" s="115">
        <v>10000</v>
      </c>
    </row>
    <row r="15" spans="1:6" ht="15" x14ac:dyDescent="0.2">
      <c r="A15" s="19">
        <v>424</v>
      </c>
      <c r="B15" s="3" t="s">
        <v>9</v>
      </c>
      <c r="C15" s="115"/>
      <c r="D15" s="115">
        <v>10000</v>
      </c>
      <c r="F15" s="115">
        <v>10000</v>
      </c>
    </row>
    <row r="16" spans="1:6" ht="15" x14ac:dyDescent="0.2">
      <c r="A16" s="19">
        <v>425</v>
      </c>
      <c r="B16" s="3" t="s">
        <v>20</v>
      </c>
      <c r="C16" s="115">
        <v>26189.7</v>
      </c>
      <c r="D16" s="115">
        <v>30000</v>
      </c>
      <c r="F16" s="115">
        <v>15000</v>
      </c>
    </row>
    <row r="17" spans="1:6" ht="15" x14ac:dyDescent="0.2">
      <c r="A17" s="19">
        <v>426</v>
      </c>
      <c r="B17" s="3" t="s">
        <v>8</v>
      </c>
      <c r="C17" s="115">
        <v>63218.65</v>
      </c>
      <c r="D17" s="115">
        <v>10000</v>
      </c>
      <c r="F17" s="115">
        <v>30000</v>
      </c>
    </row>
    <row r="18" spans="1:6" ht="15" x14ac:dyDescent="0.2">
      <c r="A18" s="19">
        <v>430</v>
      </c>
      <c r="B18" s="3" t="s">
        <v>242</v>
      </c>
      <c r="C18" s="115"/>
      <c r="D18" s="115">
        <v>10000</v>
      </c>
      <c r="F18" s="115">
        <v>5000</v>
      </c>
    </row>
    <row r="19" spans="1:6" ht="15" x14ac:dyDescent="0.2">
      <c r="A19" s="19">
        <v>470</v>
      </c>
      <c r="B19" s="3" t="s">
        <v>97</v>
      </c>
      <c r="C19" s="115">
        <v>15683.68</v>
      </c>
      <c r="D19" s="115">
        <v>15000</v>
      </c>
      <c r="F19" s="115">
        <v>15000</v>
      </c>
    </row>
    <row r="20" spans="1:6" ht="15.75" x14ac:dyDescent="0.25">
      <c r="A20" s="29"/>
      <c r="B20" s="5" t="s">
        <v>11</v>
      </c>
      <c r="C20" s="116">
        <f>SUM(C11:C19)</f>
        <v>212196.91</v>
      </c>
      <c r="D20" s="116">
        <v>177000</v>
      </c>
      <c r="F20" s="116">
        <f>SUM(F11:F19)</f>
        <v>193000</v>
      </c>
    </row>
    <row r="21" spans="1:6" ht="15.75" x14ac:dyDescent="0.25">
      <c r="A21" s="19"/>
      <c r="B21" s="4" t="s">
        <v>12</v>
      </c>
      <c r="C21" s="115"/>
      <c r="D21" s="115"/>
      <c r="F21" s="115"/>
    </row>
    <row r="22" spans="1:6" ht="15" x14ac:dyDescent="0.2">
      <c r="A22" s="19">
        <v>511</v>
      </c>
      <c r="B22" s="3" t="s">
        <v>243</v>
      </c>
      <c r="C22" s="115">
        <v>20374</v>
      </c>
      <c r="D22" s="115">
        <v>30000</v>
      </c>
      <c r="F22" s="115">
        <v>25000</v>
      </c>
    </row>
    <row r="23" spans="1:6" ht="15" x14ac:dyDescent="0.2">
      <c r="A23" s="19">
        <v>520</v>
      </c>
      <c r="B23" s="3" t="s">
        <v>74</v>
      </c>
      <c r="C23" s="115">
        <v>39033.01</v>
      </c>
      <c r="D23" s="115">
        <v>8000</v>
      </c>
      <c r="F23" s="115">
        <v>40000</v>
      </c>
    </row>
    <row r="24" spans="1:6" ht="15" x14ac:dyDescent="0.2">
      <c r="A24" s="19">
        <v>530</v>
      </c>
      <c r="B24" s="3" t="s">
        <v>127</v>
      </c>
      <c r="C24" s="115"/>
      <c r="D24" s="115">
        <v>0</v>
      </c>
      <c r="F24" s="115">
        <v>0</v>
      </c>
    </row>
    <row r="25" spans="1:6" ht="15" x14ac:dyDescent="0.2">
      <c r="A25" s="19">
        <v>550</v>
      </c>
      <c r="B25" s="3" t="s">
        <v>53</v>
      </c>
      <c r="C25" s="115"/>
      <c r="D25" s="115">
        <v>4000</v>
      </c>
      <c r="F25" s="115">
        <v>0</v>
      </c>
    </row>
    <row r="26" spans="1:6" ht="15.75" x14ac:dyDescent="0.25">
      <c r="A26" s="30"/>
      <c r="B26" s="5" t="s">
        <v>54</v>
      </c>
      <c r="C26" s="116">
        <f>SUM(C22:C25)</f>
        <v>59407.01</v>
      </c>
      <c r="D26" s="116">
        <v>42000</v>
      </c>
      <c r="F26" s="116">
        <f>SUM(F22:F25)</f>
        <v>65000</v>
      </c>
    </row>
    <row r="27" spans="1:6" ht="15.75" x14ac:dyDescent="0.25">
      <c r="A27" s="19"/>
      <c r="B27" s="4" t="s">
        <v>73</v>
      </c>
      <c r="C27" s="115"/>
      <c r="D27" s="115"/>
      <c r="F27" s="115"/>
    </row>
    <row r="28" spans="1:6" ht="15" x14ac:dyDescent="0.2">
      <c r="A28" s="19">
        <v>660</v>
      </c>
      <c r="B28" s="3" t="s">
        <v>68</v>
      </c>
      <c r="C28" s="115"/>
      <c r="D28" s="115">
        <v>5000</v>
      </c>
      <c r="F28" s="115">
        <v>45000</v>
      </c>
    </row>
    <row r="29" spans="1:6" ht="15" x14ac:dyDescent="0.2">
      <c r="A29" s="19">
        <v>662</v>
      </c>
      <c r="B29" s="3" t="s">
        <v>175</v>
      </c>
      <c r="C29" s="115">
        <v>52601.27</v>
      </c>
      <c r="D29" s="115">
        <v>3000</v>
      </c>
      <c r="F29" s="115"/>
    </row>
    <row r="30" spans="1:6" ht="15" x14ac:dyDescent="0.2">
      <c r="A30" s="19">
        <v>680</v>
      </c>
      <c r="B30" s="3" t="s">
        <v>1</v>
      </c>
      <c r="C30" s="115">
        <v>4680</v>
      </c>
      <c r="D30" s="115">
        <v>5000</v>
      </c>
      <c r="F30" s="115">
        <v>10000</v>
      </c>
    </row>
    <row r="31" spans="1:6" ht="15.75" x14ac:dyDescent="0.25">
      <c r="A31" s="29"/>
      <c r="B31" s="5" t="s">
        <v>72</v>
      </c>
      <c r="C31" s="116">
        <f>SUM(C28:C30)</f>
        <v>57281.27</v>
      </c>
      <c r="D31" s="116">
        <v>13000</v>
      </c>
      <c r="F31" s="116">
        <f>SUM(F28:F30)</f>
        <v>55000</v>
      </c>
    </row>
    <row r="32" spans="1:6" ht="15.75" x14ac:dyDescent="0.25">
      <c r="A32" s="19"/>
      <c r="B32" s="4" t="s">
        <v>71</v>
      </c>
      <c r="C32" s="115"/>
      <c r="D32" s="115"/>
      <c r="F32" s="115"/>
    </row>
    <row r="33" spans="1:8" ht="15" x14ac:dyDescent="0.2">
      <c r="A33" s="19"/>
      <c r="B33" s="3" t="s">
        <v>4</v>
      </c>
      <c r="C33" s="115"/>
      <c r="D33" s="115"/>
      <c r="F33" s="115"/>
    </row>
    <row r="34" spans="1:8" ht="15" x14ac:dyDescent="0.2">
      <c r="A34" s="19">
        <v>720</v>
      </c>
      <c r="B34" s="3" t="s">
        <v>50</v>
      </c>
      <c r="C34" s="115">
        <v>15380</v>
      </c>
      <c r="D34" s="115">
        <v>30000</v>
      </c>
      <c r="F34" s="115">
        <v>20000</v>
      </c>
    </row>
    <row r="35" spans="1:8" ht="15" x14ac:dyDescent="0.2">
      <c r="A35" s="19">
        <v>763</v>
      </c>
      <c r="B35" s="3" t="s">
        <v>176</v>
      </c>
      <c r="C35" s="115"/>
      <c r="D35" s="115"/>
      <c r="F35" s="115"/>
    </row>
    <row r="36" spans="1:8" ht="15" x14ac:dyDescent="0.2">
      <c r="A36" s="19">
        <v>783</v>
      </c>
      <c r="B36" s="3" t="s">
        <v>244</v>
      </c>
      <c r="C36" s="115">
        <v>5850</v>
      </c>
      <c r="D36" s="115"/>
      <c r="F36" s="115"/>
    </row>
    <row r="37" spans="1:8" ht="15.75" x14ac:dyDescent="0.25">
      <c r="A37" s="30"/>
      <c r="B37" s="5" t="s">
        <v>78</v>
      </c>
      <c r="C37" s="116">
        <f>SUM(C33:C36)</f>
        <v>21230</v>
      </c>
      <c r="D37" s="116">
        <v>30000</v>
      </c>
      <c r="F37" s="116">
        <f>SUM(F32:F36)</f>
        <v>20000</v>
      </c>
    </row>
    <row r="38" spans="1:8" ht="15.75" x14ac:dyDescent="0.25">
      <c r="A38" s="29"/>
      <c r="B38" s="5" t="s">
        <v>101</v>
      </c>
      <c r="C38" s="116">
        <f>C20+C26+C31+C37</f>
        <v>350115.19</v>
      </c>
      <c r="D38" s="116">
        <v>262000</v>
      </c>
      <c r="F38" s="116">
        <f>F20+F26+F31+F37</f>
        <v>333000</v>
      </c>
      <c r="H38" s="200"/>
    </row>
    <row r="39" spans="1:8" ht="15.75" x14ac:dyDescent="0.25">
      <c r="A39" s="29"/>
      <c r="B39" s="5" t="s">
        <v>102</v>
      </c>
      <c r="C39" s="116">
        <f>C9-C38</f>
        <v>-86847.22000000003</v>
      </c>
      <c r="D39" s="116">
        <v>-62000</v>
      </c>
      <c r="F39" s="116">
        <f>F9-F38</f>
        <v>-53000</v>
      </c>
    </row>
    <row r="40" spans="1:8" ht="15.75" x14ac:dyDescent="0.25">
      <c r="A40" s="19"/>
      <c r="B40" s="4" t="s">
        <v>103</v>
      </c>
      <c r="C40" s="115"/>
      <c r="D40" s="115"/>
      <c r="F40" s="115"/>
    </row>
    <row r="41" spans="1:8" ht="15" x14ac:dyDescent="0.2">
      <c r="A41" s="19">
        <v>801</v>
      </c>
      <c r="B41" s="3" t="s">
        <v>104</v>
      </c>
      <c r="C41" s="115"/>
      <c r="D41" s="115"/>
      <c r="F41" s="115"/>
    </row>
    <row r="42" spans="1:8" ht="15" x14ac:dyDescent="0.2">
      <c r="A42" s="19">
        <v>802</v>
      </c>
      <c r="B42" s="3" t="s">
        <v>105</v>
      </c>
      <c r="C42" s="115">
        <v>1846.88</v>
      </c>
      <c r="D42" s="115"/>
      <c r="F42" s="115"/>
    </row>
    <row r="43" spans="1:8" ht="15.75" x14ac:dyDescent="0.25">
      <c r="A43" s="29"/>
      <c r="B43" s="5" t="s">
        <v>67</v>
      </c>
      <c r="C43" s="116">
        <f>C41-C42</f>
        <v>-1846.88</v>
      </c>
      <c r="D43" s="116">
        <v>0</v>
      </c>
      <c r="F43" s="116"/>
    </row>
    <row r="44" spans="1:8" ht="15.75" x14ac:dyDescent="0.25">
      <c r="A44" s="31">
        <v>890</v>
      </c>
      <c r="B44" s="1" t="s">
        <v>110</v>
      </c>
      <c r="C44" s="117">
        <f>C39+C43</f>
        <v>-88694.100000000035</v>
      </c>
      <c r="D44" s="117">
        <v>-62000</v>
      </c>
      <c r="F44" s="117"/>
    </row>
    <row r="45" spans="1:8" ht="15" x14ac:dyDescent="0.2">
      <c r="A45" s="19"/>
      <c r="B45" s="3" t="s">
        <v>140</v>
      </c>
      <c r="C45" s="115">
        <v>71940.179999999993</v>
      </c>
      <c r="D45" s="115"/>
      <c r="F45" s="115"/>
    </row>
    <row r="46" spans="1:8" ht="15.75" x14ac:dyDescent="0.25">
      <c r="A46" s="19"/>
      <c r="B46" s="3" t="s">
        <v>234</v>
      </c>
      <c r="C46" s="118">
        <v>144984.43</v>
      </c>
      <c r="D46" s="118"/>
      <c r="F46" s="118"/>
    </row>
    <row r="47" spans="1:8" ht="15.75" x14ac:dyDescent="0.25">
      <c r="A47" s="30"/>
      <c r="B47" s="7" t="s">
        <v>235</v>
      </c>
      <c r="C47" s="120">
        <f>C46+C45+C44</f>
        <v>128230.50999999995</v>
      </c>
      <c r="D47" s="120">
        <v>-62000</v>
      </c>
      <c r="F47" s="120">
        <f>C47+F39</f>
        <v>75230.509999999951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00"/>
  <sheetViews>
    <sheetView topLeftCell="A18" zoomScale="90" zoomScaleNormal="90" workbookViewId="0">
      <selection activeCell="B49" sqref="B49"/>
    </sheetView>
  </sheetViews>
  <sheetFormatPr baseColWidth="10" defaultColWidth="7.875" defaultRowHeight="15.75" x14ac:dyDescent="0.25"/>
  <cols>
    <col min="1" max="1" width="4.625" style="15" customWidth="1"/>
    <col min="2" max="2" width="46.625" style="13" bestFit="1" customWidth="1"/>
    <col min="3" max="3" width="16" style="98" customWidth="1"/>
    <col min="4" max="4" width="16" style="73" customWidth="1"/>
    <col min="5" max="5" width="4.5" style="51" customWidth="1"/>
    <col min="6" max="6" width="16" style="73" customWidth="1"/>
    <col min="7" max="7" width="7.875" style="13"/>
    <col min="8" max="8" width="29.75" style="54" bestFit="1" customWidth="1"/>
    <col min="9" max="16384" width="7.875" style="13"/>
  </cols>
  <sheetData>
    <row r="1" spans="1:8" s="39" customFormat="1" ht="20.25" x14ac:dyDescent="0.3">
      <c r="A1" s="37"/>
      <c r="B1" s="40" t="s">
        <v>231</v>
      </c>
      <c r="C1" s="141"/>
      <c r="D1" s="61"/>
      <c r="E1" s="113"/>
      <c r="F1" s="61"/>
      <c r="H1" s="52"/>
    </row>
    <row r="2" spans="1:8" x14ac:dyDescent="0.25">
      <c r="A2" s="28"/>
      <c r="B2" s="50" t="s">
        <v>49</v>
      </c>
      <c r="C2" s="142" t="s">
        <v>232</v>
      </c>
      <c r="D2" s="63" t="s">
        <v>192</v>
      </c>
      <c r="E2" s="114"/>
      <c r="F2" s="63" t="s">
        <v>233</v>
      </c>
    </row>
    <row r="3" spans="1:8" x14ac:dyDescent="0.25">
      <c r="A3" s="21"/>
      <c r="B3" s="4" t="s">
        <v>113</v>
      </c>
      <c r="C3" s="143"/>
      <c r="D3" s="56"/>
      <c r="E3" s="114"/>
      <c r="F3" s="56"/>
    </row>
    <row r="4" spans="1:8" x14ac:dyDescent="0.25">
      <c r="A4" s="19">
        <v>302</v>
      </c>
      <c r="B4" s="3" t="s">
        <v>147</v>
      </c>
      <c r="C4" s="144"/>
      <c r="D4" s="145">
        <v>10000</v>
      </c>
      <c r="E4" s="114"/>
      <c r="F4" s="145">
        <v>10000</v>
      </c>
    </row>
    <row r="5" spans="1:8" x14ac:dyDescent="0.25">
      <c r="A5" s="19">
        <v>312</v>
      </c>
      <c r="B5" s="23" t="s">
        <v>136</v>
      </c>
      <c r="C5" s="144"/>
      <c r="D5" s="56"/>
      <c r="E5" s="114"/>
      <c r="F5" s="56"/>
    </row>
    <row r="6" spans="1:8" x14ac:dyDescent="0.25">
      <c r="A6" s="19">
        <v>351</v>
      </c>
      <c r="B6" s="3" t="s">
        <v>128</v>
      </c>
      <c r="C6" s="144">
        <v>342</v>
      </c>
      <c r="D6" s="145"/>
      <c r="E6" s="114"/>
      <c r="F6" s="145"/>
    </row>
    <row r="7" spans="1:8" x14ac:dyDescent="0.25">
      <c r="A7" s="19">
        <v>363</v>
      </c>
      <c r="B7" s="3" t="s">
        <v>32</v>
      </c>
      <c r="C7" s="144"/>
      <c r="D7" s="145"/>
      <c r="E7" s="114"/>
      <c r="F7" s="145"/>
    </row>
    <row r="8" spans="1:8" x14ac:dyDescent="0.25">
      <c r="A8" s="19">
        <v>381</v>
      </c>
      <c r="B8" s="3" t="s">
        <v>122</v>
      </c>
      <c r="C8" s="144">
        <v>30000</v>
      </c>
      <c r="D8" s="74">
        <v>30000</v>
      </c>
      <c r="E8" s="114"/>
      <c r="F8" s="199">
        <v>30000</v>
      </c>
      <c r="H8" s="135"/>
    </row>
    <row r="9" spans="1:8" x14ac:dyDescent="0.25">
      <c r="A9" s="19">
        <v>391</v>
      </c>
      <c r="B9" s="23" t="s">
        <v>135</v>
      </c>
      <c r="C9" s="144"/>
      <c r="D9" s="56"/>
      <c r="E9" s="114"/>
      <c r="F9" s="56"/>
    </row>
    <row r="10" spans="1:8" x14ac:dyDescent="0.25">
      <c r="A10" s="19">
        <v>395</v>
      </c>
      <c r="B10" s="3" t="s">
        <v>94</v>
      </c>
      <c r="C10" s="146"/>
      <c r="D10" s="56"/>
      <c r="E10" s="114"/>
      <c r="F10" s="56"/>
    </row>
    <row r="11" spans="1:8" x14ac:dyDescent="0.25">
      <c r="A11" s="29"/>
      <c r="B11" s="5" t="s">
        <v>95</v>
      </c>
      <c r="C11" s="147">
        <f>SUM(C4:C10)</f>
        <v>30342</v>
      </c>
      <c r="D11" s="147">
        <v>40000</v>
      </c>
      <c r="E11" s="114"/>
      <c r="F11" s="147">
        <f>SUM(F4:F10)</f>
        <v>40000</v>
      </c>
    </row>
    <row r="12" spans="1:8" x14ac:dyDescent="0.25">
      <c r="A12" s="21"/>
      <c r="B12" s="4" t="s">
        <v>96</v>
      </c>
      <c r="C12" s="144"/>
      <c r="D12" s="56"/>
      <c r="E12" s="114"/>
      <c r="F12" s="56"/>
    </row>
    <row r="13" spans="1:8" x14ac:dyDescent="0.25">
      <c r="A13" s="19">
        <v>417</v>
      </c>
      <c r="B13" s="3" t="s">
        <v>18</v>
      </c>
      <c r="C13" s="144"/>
      <c r="D13" s="56"/>
      <c r="E13" s="114"/>
      <c r="F13" s="56"/>
    </row>
    <row r="14" spans="1:8" x14ac:dyDescent="0.25">
      <c r="A14" s="19">
        <v>418</v>
      </c>
      <c r="B14" s="3" t="s">
        <v>19</v>
      </c>
      <c r="C14" s="144"/>
      <c r="D14" s="56"/>
      <c r="E14" s="114"/>
      <c r="F14" s="56"/>
    </row>
    <row r="15" spans="1:8" x14ac:dyDescent="0.25">
      <c r="A15" s="19">
        <v>421</v>
      </c>
      <c r="B15" s="23" t="s">
        <v>64</v>
      </c>
      <c r="C15" s="144"/>
      <c r="D15" s="145"/>
      <c r="E15" s="114"/>
      <c r="F15" s="145"/>
    </row>
    <row r="16" spans="1:8" x14ac:dyDescent="0.25">
      <c r="A16" s="19">
        <v>425</v>
      </c>
      <c r="B16" s="3" t="s">
        <v>148</v>
      </c>
      <c r="C16" s="144"/>
      <c r="D16" s="145"/>
      <c r="E16" s="114"/>
      <c r="F16" s="145"/>
    </row>
    <row r="17" spans="1:6" x14ac:dyDescent="0.25">
      <c r="A17" s="19">
        <v>430</v>
      </c>
      <c r="B17" s="3" t="s">
        <v>7</v>
      </c>
      <c r="C17" s="144"/>
      <c r="D17" s="56"/>
      <c r="E17" s="114"/>
      <c r="F17" s="56"/>
    </row>
    <row r="18" spans="1:6" x14ac:dyDescent="0.25">
      <c r="A18" s="19">
        <v>450</v>
      </c>
      <c r="B18" s="3" t="s">
        <v>98</v>
      </c>
      <c r="C18" s="144"/>
      <c r="D18" s="145"/>
      <c r="E18" s="114"/>
      <c r="F18" s="145"/>
    </row>
    <row r="19" spans="1:6" x14ac:dyDescent="0.25">
      <c r="A19" s="19">
        <v>470</v>
      </c>
      <c r="B19" s="3" t="s">
        <v>10</v>
      </c>
      <c r="C19" s="144"/>
      <c r="D19" s="56"/>
      <c r="E19" s="114"/>
      <c r="F19" s="56"/>
    </row>
    <row r="20" spans="1:6" x14ac:dyDescent="0.25">
      <c r="A20" s="29"/>
      <c r="B20" s="5" t="s">
        <v>11</v>
      </c>
      <c r="C20" s="147">
        <f>SUM(C13:C19)</f>
        <v>0</v>
      </c>
      <c r="D20" s="147">
        <v>27500</v>
      </c>
      <c r="E20" s="114"/>
      <c r="F20" s="147">
        <f>SUM(F13:F19)</f>
        <v>0</v>
      </c>
    </row>
    <row r="21" spans="1:6" x14ac:dyDescent="0.25">
      <c r="A21" s="21"/>
      <c r="B21" s="4" t="s">
        <v>12</v>
      </c>
      <c r="C21" s="144"/>
      <c r="D21" s="56"/>
      <c r="E21" s="114"/>
      <c r="F21" s="56"/>
    </row>
    <row r="22" spans="1:6" x14ac:dyDescent="0.25">
      <c r="A22" s="19">
        <v>511</v>
      </c>
      <c r="B22" s="3" t="s">
        <v>13</v>
      </c>
      <c r="C22" s="144"/>
      <c r="D22" s="56"/>
      <c r="E22" s="114"/>
      <c r="F22" s="56">
        <v>5000</v>
      </c>
    </row>
    <row r="23" spans="1:6" x14ac:dyDescent="0.25">
      <c r="A23" s="19">
        <v>520</v>
      </c>
      <c r="B23" s="3" t="s">
        <v>74</v>
      </c>
      <c r="C23" s="144"/>
      <c r="D23" s="56"/>
      <c r="E23" s="114"/>
      <c r="F23" s="56"/>
    </row>
    <row r="24" spans="1:6" x14ac:dyDescent="0.25">
      <c r="A24" s="19">
        <v>530</v>
      </c>
      <c r="B24" s="3" t="s">
        <v>127</v>
      </c>
      <c r="C24" s="144"/>
      <c r="D24" s="56"/>
      <c r="E24" s="114"/>
      <c r="F24" s="56"/>
    </row>
    <row r="25" spans="1:6" x14ac:dyDescent="0.25">
      <c r="A25" s="19">
        <v>540</v>
      </c>
      <c r="B25" s="3" t="s">
        <v>35</v>
      </c>
      <c r="C25" s="144"/>
      <c r="D25" s="56"/>
      <c r="E25" s="114"/>
      <c r="F25" s="56"/>
    </row>
    <row r="26" spans="1:6" x14ac:dyDescent="0.25">
      <c r="A26" s="19">
        <v>550</v>
      </c>
      <c r="B26" s="23" t="s">
        <v>53</v>
      </c>
      <c r="C26" s="144"/>
      <c r="D26" s="56"/>
      <c r="E26" s="114"/>
      <c r="F26" s="56"/>
    </row>
    <row r="27" spans="1:6" x14ac:dyDescent="0.25">
      <c r="A27" s="29"/>
      <c r="B27" s="5" t="s">
        <v>54</v>
      </c>
      <c r="C27" s="147">
        <f>SUM(C22:C26)</f>
        <v>0</v>
      </c>
      <c r="D27" s="147">
        <v>2000</v>
      </c>
      <c r="E27" s="114"/>
      <c r="F27" s="147">
        <f>SUM(F22:F26)</f>
        <v>5000</v>
      </c>
    </row>
    <row r="28" spans="1:6" x14ac:dyDescent="0.25">
      <c r="A28" s="21"/>
      <c r="B28" s="4" t="s">
        <v>55</v>
      </c>
      <c r="C28" s="144"/>
      <c r="D28" s="56"/>
      <c r="E28" s="114"/>
      <c r="F28" s="56"/>
    </row>
    <row r="29" spans="1:6" x14ac:dyDescent="0.25">
      <c r="A29" s="19">
        <v>600</v>
      </c>
      <c r="B29" s="23" t="s">
        <v>137</v>
      </c>
      <c r="C29" s="144"/>
      <c r="D29" s="56"/>
      <c r="E29" s="114"/>
      <c r="F29" s="56"/>
    </row>
    <row r="30" spans="1:6" x14ac:dyDescent="0.25">
      <c r="A30" s="19">
        <v>610</v>
      </c>
      <c r="B30" s="3" t="s">
        <v>129</v>
      </c>
      <c r="C30" s="144">
        <v>6749</v>
      </c>
      <c r="D30" s="56"/>
      <c r="E30" s="114"/>
      <c r="F30" s="56">
        <v>15000</v>
      </c>
    </row>
    <row r="31" spans="1:6" x14ac:dyDescent="0.25">
      <c r="A31" s="19">
        <v>660</v>
      </c>
      <c r="B31" s="3" t="s">
        <v>68</v>
      </c>
      <c r="C31" s="144">
        <v>19359</v>
      </c>
      <c r="D31" s="56"/>
      <c r="E31" s="114"/>
      <c r="F31" s="56">
        <v>25000</v>
      </c>
    </row>
    <row r="32" spans="1:6" x14ac:dyDescent="0.25">
      <c r="A32" s="29"/>
      <c r="B32" s="5" t="s">
        <v>2</v>
      </c>
      <c r="C32" s="147">
        <f>SUM(C29:C31)</f>
        <v>26108</v>
      </c>
      <c r="D32" s="147">
        <v>27000</v>
      </c>
      <c r="E32" s="114"/>
      <c r="F32" s="147">
        <f>SUM(F29:F31)</f>
        <v>40000</v>
      </c>
    </row>
    <row r="33" spans="1:6" x14ac:dyDescent="0.25">
      <c r="A33" s="21"/>
      <c r="B33" s="4" t="s">
        <v>71</v>
      </c>
      <c r="C33" s="144"/>
      <c r="D33" s="56"/>
      <c r="E33" s="114"/>
      <c r="F33" s="56"/>
    </row>
    <row r="34" spans="1:6" x14ac:dyDescent="0.25">
      <c r="A34" s="19">
        <v>720</v>
      </c>
      <c r="B34" s="23" t="s">
        <v>50</v>
      </c>
      <c r="C34" s="144">
        <v>2000</v>
      </c>
      <c r="D34" s="56"/>
      <c r="E34" s="114"/>
      <c r="F34" s="56">
        <v>2000</v>
      </c>
    </row>
    <row r="35" spans="1:6" x14ac:dyDescent="0.25">
      <c r="A35" s="19">
        <v>751</v>
      </c>
      <c r="B35" s="3" t="s">
        <v>130</v>
      </c>
      <c r="C35" s="144"/>
      <c r="D35" s="56"/>
      <c r="E35" s="114"/>
      <c r="F35" s="56"/>
    </row>
    <row r="36" spans="1:6" x14ac:dyDescent="0.25">
      <c r="A36" s="19">
        <v>754</v>
      </c>
      <c r="B36" s="3" t="s">
        <v>70</v>
      </c>
      <c r="C36" s="144"/>
      <c r="D36" s="56"/>
      <c r="E36" s="114"/>
      <c r="F36" s="56"/>
    </row>
    <row r="37" spans="1:6" x14ac:dyDescent="0.25">
      <c r="A37" s="19">
        <v>763</v>
      </c>
      <c r="B37" s="23" t="s">
        <v>79</v>
      </c>
      <c r="C37" s="144"/>
      <c r="D37" s="56"/>
      <c r="E37" s="114"/>
      <c r="F37" s="56"/>
    </row>
    <row r="38" spans="1:6" x14ac:dyDescent="0.25">
      <c r="A38" s="29"/>
      <c r="B38" s="5" t="s">
        <v>149</v>
      </c>
      <c r="C38" s="148">
        <f>SUM(C34:C37)</f>
        <v>2000</v>
      </c>
      <c r="D38" s="148">
        <v>2600</v>
      </c>
      <c r="E38" s="114"/>
      <c r="F38" s="148">
        <f>SUM(F34:F37)</f>
        <v>2000</v>
      </c>
    </row>
    <row r="39" spans="1:6" x14ac:dyDescent="0.25">
      <c r="A39" s="29"/>
      <c r="B39" s="42" t="s">
        <v>101</v>
      </c>
      <c r="C39" s="149">
        <f>C20+C27+C32+C38</f>
        <v>28108</v>
      </c>
      <c r="D39" s="149">
        <v>59100</v>
      </c>
      <c r="E39" s="114"/>
      <c r="F39" s="149">
        <f>F20+F27+F32+F38</f>
        <v>47000</v>
      </c>
    </row>
    <row r="40" spans="1:6" x14ac:dyDescent="0.25">
      <c r="A40" s="29"/>
      <c r="B40" s="42" t="s">
        <v>102</v>
      </c>
      <c r="C40" s="149">
        <f>C11-C39</f>
        <v>2234</v>
      </c>
      <c r="D40" s="149">
        <v>-19100</v>
      </c>
      <c r="E40" s="114"/>
      <c r="F40" s="149">
        <f>F11-F39</f>
        <v>-7000</v>
      </c>
    </row>
    <row r="41" spans="1:6" x14ac:dyDescent="0.25">
      <c r="A41" s="33"/>
      <c r="B41" s="16"/>
      <c r="C41" s="100"/>
      <c r="D41" s="56"/>
      <c r="E41" s="114"/>
      <c r="F41" s="56"/>
    </row>
    <row r="42" spans="1:6" x14ac:dyDescent="0.25">
      <c r="A42" s="21"/>
      <c r="B42" s="41" t="s">
        <v>103</v>
      </c>
      <c r="C42" s="56"/>
      <c r="D42" s="56"/>
      <c r="E42" s="114"/>
      <c r="F42" s="56"/>
    </row>
    <row r="43" spans="1:6" x14ac:dyDescent="0.25">
      <c r="A43" s="19">
        <v>801</v>
      </c>
      <c r="B43" s="23" t="s">
        <v>104</v>
      </c>
      <c r="C43" s="150"/>
      <c r="D43" s="56"/>
      <c r="E43" s="114"/>
      <c r="F43" s="56"/>
    </row>
    <row r="44" spans="1:6" x14ac:dyDescent="0.25">
      <c r="A44" s="19">
        <v>803</v>
      </c>
      <c r="B44" s="3" t="s">
        <v>131</v>
      </c>
      <c r="C44" s="144">
        <v>16</v>
      </c>
      <c r="D44" s="56">
        <v>50</v>
      </c>
      <c r="E44" s="114"/>
      <c r="F44" s="56"/>
    </row>
    <row r="45" spans="1:6" x14ac:dyDescent="0.25">
      <c r="A45" s="29"/>
      <c r="B45" s="5" t="s">
        <v>67</v>
      </c>
      <c r="C45" s="64">
        <f>C43-C44</f>
        <v>-16</v>
      </c>
      <c r="D45" s="64">
        <v>-50</v>
      </c>
      <c r="E45" s="114"/>
      <c r="F45" s="64">
        <f>F43-F44</f>
        <v>0</v>
      </c>
    </row>
    <row r="46" spans="1:6" x14ac:dyDescent="0.25">
      <c r="A46" s="28"/>
      <c r="B46" s="1" t="s">
        <v>110</v>
      </c>
      <c r="C46" s="142">
        <f>C40+C45</f>
        <v>2218</v>
      </c>
      <c r="D46" s="142">
        <v>-19050</v>
      </c>
      <c r="E46" s="114"/>
      <c r="F46" s="142">
        <f>F40-F45</f>
        <v>-7000</v>
      </c>
    </row>
    <row r="47" spans="1:6" x14ac:dyDescent="0.25">
      <c r="A47" s="19"/>
      <c r="B47" s="3" t="s">
        <v>140</v>
      </c>
      <c r="C47" s="143"/>
      <c r="D47" s="56"/>
      <c r="E47" s="114"/>
      <c r="F47" s="56"/>
    </row>
    <row r="48" spans="1:6" x14ac:dyDescent="0.25">
      <c r="A48" s="19"/>
      <c r="B48" s="3" t="s">
        <v>234</v>
      </c>
      <c r="C48" s="143">
        <v>47794</v>
      </c>
      <c r="D48" s="70">
        <v>47793</v>
      </c>
      <c r="E48" s="114"/>
      <c r="F48" s="70">
        <f>C49</f>
        <v>50012</v>
      </c>
    </row>
    <row r="49" spans="1:6" x14ac:dyDescent="0.25">
      <c r="A49" s="34"/>
      <c r="B49" s="7" t="s">
        <v>235</v>
      </c>
      <c r="C49" s="65">
        <f>C46+C48</f>
        <v>50012</v>
      </c>
      <c r="D49" s="65">
        <v>28743</v>
      </c>
      <c r="E49" s="114"/>
      <c r="F49" s="65">
        <f t="shared" ref="F49" si="0">F46+F48</f>
        <v>43012</v>
      </c>
    </row>
    <row r="50" spans="1:6" x14ac:dyDescent="0.25">
      <c r="B50" s="15"/>
      <c r="C50" s="73"/>
      <c r="D50" s="151"/>
      <c r="E50" s="54"/>
      <c r="F50" s="151"/>
    </row>
    <row r="51" spans="1:6" x14ac:dyDescent="0.25">
      <c r="C51" s="73"/>
      <c r="E51" s="54"/>
    </row>
    <row r="52" spans="1:6" x14ac:dyDescent="0.25">
      <c r="B52" s="14"/>
      <c r="C52" s="73"/>
      <c r="E52" s="54"/>
    </row>
    <row r="53" spans="1:6" x14ac:dyDescent="0.25">
      <c r="C53" s="73"/>
      <c r="E53" s="54"/>
    </row>
    <row r="54" spans="1:6" x14ac:dyDescent="0.25">
      <c r="A54" s="35"/>
      <c r="B54"/>
      <c r="C54" s="152"/>
      <c r="D54" s="72"/>
      <c r="E54" s="54"/>
      <c r="F54" s="72"/>
    </row>
    <row r="55" spans="1:6" x14ac:dyDescent="0.25">
      <c r="A55" s="35"/>
      <c r="B55"/>
      <c r="C55" s="152"/>
      <c r="D55" s="72"/>
      <c r="E55" s="54"/>
      <c r="F55" s="72"/>
    </row>
    <row r="56" spans="1:6" x14ac:dyDescent="0.25">
      <c r="A56" s="35"/>
      <c r="B56"/>
      <c r="C56" s="152"/>
      <c r="D56" s="72"/>
      <c r="E56" s="54"/>
      <c r="F56" s="72"/>
    </row>
    <row r="57" spans="1:6" x14ac:dyDescent="0.25">
      <c r="A57" s="35"/>
      <c r="B57"/>
      <c r="C57" s="152"/>
      <c r="D57" s="72"/>
      <c r="E57" s="54"/>
      <c r="F57" s="72"/>
    </row>
    <row r="58" spans="1:6" x14ac:dyDescent="0.25">
      <c r="A58" s="35"/>
      <c r="B58"/>
      <c r="C58" s="152"/>
      <c r="D58" s="72"/>
      <c r="E58" s="54"/>
      <c r="F58" s="72"/>
    </row>
    <row r="59" spans="1:6" x14ac:dyDescent="0.25">
      <c r="A59" s="35"/>
      <c r="B59"/>
      <c r="C59" s="152"/>
      <c r="D59" s="72"/>
      <c r="E59" s="54"/>
      <c r="F59" s="72"/>
    </row>
    <row r="60" spans="1:6" x14ac:dyDescent="0.25">
      <c r="A60" s="35"/>
      <c r="B60"/>
      <c r="C60" s="152"/>
      <c r="D60" s="72"/>
      <c r="E60" s="54"/>
      <c r="F60" s="72"/>
    </row>
    <row r="61" spans="1:6" x14ac:dyDescent="0.25">
      <c r="A61" s="35"/>
      <c r="B61"/>
      <c r="C61" s="152"/>
      <c r="D61" s="72"/>
      <c r="E61" s="54"/>
      <c r="F61" s="72"/>
    </row>
    <row r="62" spans="1:6" x14ac:dyDescent="0.25">
      <c r="A62" s="35"/>
      <c r="B62"/>
      <c r="C62" s="152"/>
      <c r="D62" s="72"/>
      <c r="E62" s="54"/>
      <c r="F62" s="72"/>
    </row>
    <row r="63" spans="1:6" x14ac:dyDescent="0.25">
      <c r="A63" s="35"/>
      <c r="B63"/>
      <c r="C63" s="152"/>
      <c r="D63" s="72"/>
      <c r="E63" s="54"/>
      <c r="F63" s="72"/>
    </row>
    <row r="64" spans="1:6" x14ac:dyDescent="0.25">
      <c r="A64" s="35"/>
      <c r="B64"/>
      <c r="C64" s="152"/>
      <c r="D64" s="72"/>
      <c r="E64" s="54"/>
      <c r="F64" s="72"/>
    </row>
    <row r="65" spans="1:6" x14ac:dyDescent="0.25">
      <c r="A65" s="35"/>
      <c r="B65"/>
      <c r="C65" s="152"/>
      <c r="D65" s="72"/>
      <c r="E65" s="54"/>
      <c r="F65" s="72"/>
    </row>
    <row r="66" spans="1:6" x14ac:dyDescent="0.25">
      <c r="A66" s="35"/>
      <c r="B66"/>
      <c r="C66" s="152"/>
      <c r="D66" s="72"/>
      <c r="E66" s="54"/>
      <c r="F66" s="72"/>
    </row>
    <row r="67" spans="1:6" x14ac:dyDescent="0.25">
      <c r="A67" s="35"/>
      <c r="B67"/>
      <c r="C67" s="152"/>
      <c r="D67" s="72"/>
      <c r="E67" s="54"/>
      <c r="F67" s="72"/>
    </row>
    <row r="68" spans="1:6" x14ac:dyDescent="0.25">
      <c r="A68" s="35"/>
      <c r="B68"/>
      <c r="C68" s="152"/>
      <c r="D68" s="72"/>
      <c r="E68" s="54"/>
      <c r="F68" s="72"/>
    </row>
    <row r="69" spans="1:6" x14ac:dyDescent="0.25">
      <c r="A69" s="35"/>
      <c r="B69"/>
      <c r="C69" s="152"/>
      <c r="D69" s="72"/>
      <c r="E69" s="54"/>
      <c r="F69" s="72"/>
    </row>
    <row r="70" spans="1:6" x14ac:dyDescent="0.25">
      <c r="A70" s="35"/>
      <c r="B70"/>
      <c r="C70" s="152"/>
      <c r="D70" s="72"/>
      <c r="E70" s="54"/>
      <c r="F70" s="72"/>
    </row>
    <row r="71" spans="1:6" x14ac:dyDescent="0.25">
      <c r="A71" s="35"/>
      <c r="B71"/>
      <c r="C71" s="152"/>
      <c r="D71" s="72"/>
      <c r="E71" s="54"/>
      <c r="F71" s="72"/>
    </row>
    <row r="72" spans="1:6" x14ac:dyDescent="0.25">
      <c r="A72" s="35"/>
      <c r="B72"/>
      <c r="C72" s="152"/>
      <c r="D72" s="72"/>
      <c r="E72" s="54"/>
      <c r="F72" s="72"/>
    </row>
    <row r="73" spans="1:6" x14ac:dyDescent="0.25">
      <c r="A73" s="35"/>
      <c r="B73"/>
      <c r="C73" s="152"/>
      <c r="D73" s="72"/>
      <c r="E73" s="54"/>
      <c r="F73" s="72"/>
    </row>
    <row r="74" spans="1:6" x14ac:dyDescent="0.25">
      <c r="A74" s="35"/>
      <c r="B74"/>
      <c r="C74" s="152"/>
      <c r="D74" s="72"/>
      <c r="E74" s="54"/>
      <c r="F74" s="72"/>
    </row>
    <row r="75" spans="1:6" x14ac:dyDescent="0.25">
      <c r="A75" s="35"/>
      <c r="B75"/>
      <c r="C75" s="152"/>
      <c r="D75" s="72"/>
      <c r="E75" s="54"/>
      <c r="F75" s="72"/>
    </row>
    <row r="76" spans="1:6" x14ac:dyDescent="0.25">
      <c r="A76" s="35"/>
      <c r="B76"/>
      <c r="C76" s="152"/>
      <c r="D76" s="72"/>
      <c r="E76" s="54"/>
      <c r="F76" s="72"/>
    </row>
    <row r="77" spans="1:6" x14ac:dyDescent="0.25">
      <c r="A77" s="35"/>
      <c r="B77"/>
      <c r="C77" s="152"/>
      <c r="D77" s="72"/>
      <c r="E77" s="54"/>
      <c r="F77" s="72"/>
    </row>
    <row r="78" spans="1:6" x14ac:dyDescent="0.25">
      <c r="A78" s="35"/>
      <c r="B78"/>
      <c r="C78" s="152"/>
      <c r="D78" s="72"/>
      <c r="E78" s="54"/>
      <c r="F78" s="72"/>
    </row>
    <row r="79" spans="1:6" x14ac:dyDescent="0.25">
      <c r="A79" s="35"/>
      <c r="B79"/>
      <c r="C79" s="152"/>
      <c r="D79" s="72"/>
      <c r="E79" s="54"/>
      <c r="F79" s="72"/>
    </row>
    <row r="80" spans="1:6" x14ac:dyDescent="0.25">
      <c r="A80" s="35"/>
      <c r="B80"/>
      <c r="C80" s="152"/>
      <c r="D80" s="72"/>
      <c r="E80" s="54"/>
      <c r="F80" s="72"/>
    </row>
    <row r="81" spans="1:6" x14ac:dyDescent="0.25">
      <c r="A81" s="35"/>
      <c r="B81"/>
      <c r="C81" s="152"/>
      <c r="D81" s="72"/>
      <c r="E81" s="54"/>
      <c r="F81" s="72"/>
    </row>
    <row r="82" spans="1:6" x14ac:dyDescent="0.25">
      <c r="A82" s="35"/>
      <c r="B82"/>
      <c r="C82" s="152"/>
      <c r="D82" s="72"/>
      <c r="E82" s="54"/>
      <c r="F82" s="72"/>
    </row>
    <row r="83" spans="1:6" x14ac:dyDescent="0.25">
      <c r="A83" s="35"/>
      <c r="B83"/>
      <c r="C83" s="152"/>
      <c r="D83" s="72"/>
      <c r="E83" s="54"/>
      <c r="F83" s="72"/>
    </row>
    <row r="84" spans="1:6" x14ac:dyDescent="0.25">
      <c r="A84" s="35"/>
      <c r="B84"/>
      <c r="C84" s="152"/>
      <c r="D84" s="72"/>
      <c r="E84" s="54"/>
      <c r="F84" s="72"/>
    </row>
    <row r="85" spans="1:6" x14ac:dyDescent="0.25">
      <c r="C85" s="73"/>
      <c r="E85" s="54"/>
    </row>
    <row r="86" spans="1:6" x14ac:dyDescent="0.25">
      <c r="C86" s="73"/>
      <c r="E86" s="54"/>
    </row>
    <row r="87" spans="1:6" x14ac:dyDescent="0.25">
      <c r="C87" s="73"/>
      <c r="E87" s="54"/>
    </row>
    <row r="88" spans="1:6" x14ac:dyDescent="0.25">
      <c r="C88" s="73"/>
      <c r="E88" s="54"/>
    </row>
    <row r="89" spans="1:6" x14ac:dyDescent="0.25">
      <c r="C89" s="73"/>
      <c r="E89" s="54"/>
    </row>
    <row r="90" spans="1:6" x14ac:dyDescent="0.25">
      <c r="C90" s="73"/>
      <c r="E90" s="54"/>
    </row>
    <row r="91" spans="1:6" x14ac:dyDescent="0.25">
      <c r="C91" s="73"/>
      <c r="E91" s="54"/>
    </row>
    <row r="92" spans="1:6" x14ac:dyDescent="0.25">
      <c r="C92" s="73"/>
      <c r="E92" s="54"/>
    </row>
    <row r="93" spans="1:6" x14ac:dyDescent="0.25">
      <c r="C93" s="73"/>
      <c r="E93" s="54"/>
    </row>
    <row r="94" spans="1:6" x14ac:dyDescent="0.25">
      <c r="C94" s="73"/>
      <c r="E94" s="54"/>
    </row>
    <row r="95" spans="1:6" x14ac:dyDescent="0.25">
      <c r="C95" s="73"/>
      <c r="E95" s="54"/>
    </row>
    <row r="96" spans="1:6" x14ac:dyDescent="0.25">
      <c r="C96" s="73"/>
      <c r="E96" s="54"/>
    </row>
    <row r="97" spans="3:5" x14ac:dyDescent="0.25">
      <c r="C97" s="73"/>
      <c r="E97" s="54"/>
    </row>
    <row r="98" spans="3:5" x14ac:dyDescent="0.25">
      <c r="C98" s="73"/>
      <c r="E98" s="54"/>
    </row>
    <row r="99" spans="3:5" x14ac:dyDescent="0.25">
      <c r="C99" s="73"/>
      <c r="E99" s="54"/>
    </row>
    <row r="100" spans="3:5" x14ac:dyDescent="0.25">
      <c r="C100" s="73"/>
      <c r="E100" s="54"/>
    </row>
    <row r="101" spans="3:5" x14ac:dyDescent="0.25">
      <c r="C101" s="73"/>
      <c r="E101" s="54"/>
    </row>
    <row r="102" spans="3:5" x14ac:dyDescent="0.25">
      <c r="C102" s="73"/>
      <c r="E102" s="54"/>
    </row>
    <row r="103" spans="3:5" x14ac:dyDescent="0.25">
      <c r="C103" s="73"/>
      <c r="E103" s="54"/>
    </row>
    <row r="104" spans="3:5" x14ac:dyDescent="0.25">
      <c r="C104" s="73"/>
      <c r="E104" s="54"/>
    </row>
    <row r="105" spans="3:5" x14ac:dyDescent="0.25">
      <c r="C105" s="73"/>
      <c r="E105" s="54"/>
    </row>
    <row r="106" spans="3:5" x14ac:dyDescent="0.25">
      <c r="C106" s="73"/>
      <c r="E106" s="54"/>
    </row>
    <row r="107" spans="3:5" x14ac:dyDescent="0.25">
      <c r="C107" s="73"/>
      <c r="E107" s="54"/>
    </row>
    <row r="108" spans="3:5" x14ac:dyDescent="0.25">
      <c r="C108" s="73"/>
      <c r="E108" s="54"/>
    </row>
    <row r="109" spans="3:5" x14ac:dyDescent="0.25">
      <c r="C109" s="73"/>
      <c r="E109" s="54"/>
    </row>
    <row r="110" spans="3:5" x14ac:dyDescent="0.25">
      <c r="C110" s="73"/>
      <c r="E110" s="54"/>
    </row>
    <row r="111" spans="3:5" x14ac:dyDescent="0.25">
      <c r="C111" s="73"/>
      <c r="E111" s="54"/>
    </row>
    <row r="112" spans="3:5" x14ac:dyDescent="0.25">
      <c r="C112" s="73"/>
      <c r="E112" s="54"/>
    </row>
    <row r="113" spans="3:5" x14ac:dyDescent="0.25">
      <c r="C113" s="73"/>
      <c r="E113" s="54"/>
    </row>
    <row r="114" spans="3:5" x14ac:dyDescent="0.25">
      <c r="C114" s="73"/>
      <c r="E114" s="54"/>
    </row>
    <row r="115" spans="3:5" x14ac:dyDescent="0.25">
      <c r="C115" s="73"/>
      <c r="E115" s="54"/>
    </row>
    <row r="116" spans="3:5" x14ac:dyDescent="0.25">
      <c r="C116" s="73"/>
      <c r="E116" s="54"/>
    </row>
    <row r="117" spans="3:5" x14ac:dyDescent="0.25">
      <c r="C117" s="73"/>
      <c r="E117" s="54"/>
    </row>
    <row r="118" spans="3:5" x14ac:dyDescent="0.25">
      <c r="C118" s="73"/>
      <c r="E118" s="54"/>
    </row>
    <row r="119" spans="3:5" x14ac:dyDescent="0.25">
      <c r="C119" s="73"/>
      <c r="E119" s="54"/>
    </row>
    <row r="120" spans="3:5" x14ac:dyDescent="0.25">
      <c r="C120" s="73"/>
      <c r="E120" s="54"/>
    </row>
    <row r="121" spans="3:5" x14ac:dyDescent="0.25">
      <c r="C121" s="73"/>
      <c r="E121" s="54"/>
    </row>
    <row r="122" spans="3:5" x14ac:dyDescent="0.25">
      <c r="C122" s="73"/>
      <c r="E122" s="54"/>
    </row>
    <row r="123" spans="3:5" x14ac:dyDescent="0.25">
      <c r="C123" s="73"/>
      <c r="E123" s="54"/>
    </row>
    <row r="124" spans="3:5" x14ac:dyDescent="0.25">
      <c r="C124" s="73"/>
      <c r="E124" s="54"/>
    </row>
    <row r="125" spans="3:5" x14ac:dyDescent="0.25">
      <c r="C125" s="73"/>
      <c r="E125" s="54"/>
    </row>
    <row r="126" spans="3:5" x14ac:dyDescent="0.25">
      <c r="C126" s="73"/>
      <c r="E126" s="54"/>
    </row>
    <row r="127" spans="3:5" x14ac:dyDescent="0.25">
      <c r="C127" s="73"/>
      <c r="E127" s="54"/>
    </row>
    <row r="128" spans="3:5" x14ac:dyDescent="0.25">
      <c r="C128" s="73"/>
      <c r="E128" s="54"/>
    </row>
    <row r="129" spans="3:5" x14ac:dyDescent="0.25">
      <c r="C129" s="73"/>
      <c r="E129" s="54"/>
    </row>
    <row r="130" spans="3:5" x14ac:dyDescent="0.25">
      <c r="C130" s="73"/>
      <c r="E130" s="54"/>
    </row>
    <row r="131" spans="3:5" x14ac:dyDescent="0.25">
      <c r="C131" s="73"/>
      <c r="E131" s="54"/>
    </row>
    <row r="132" spans="3:5" x14ac:dyDescent="0.25">
      <c r="C132" s="73"/>
      <c r="E132" s="54"/>
    </row>
    <row r="133" spans="3:5" x14ac:dyDescent="0.25">
      <c r="C133" s="73"/>
      <c r="E133" s="54"/>
    </row>
    <row r="134" spans="3:5" x14ac:dyDescent="0.25">
      <c r="C134" s="73"/>
      <c r="E134" s="54"/>
    </row>
    <row r="135" spans="3:5" x14ac:dyDescent="0.25">
      <c r="C135" s="73"/>
      <c r="E135" s="54"/>
    </row>
    <row r="136" spans="3:5" x14ac:dyDescent="0.25">
      <c r="C136" s="73"/>
      <c r="E136" s="54"/>
    </row>
    <row r="137" spans="3:5" x14ac:dyDescent="0.25">
      <c r="C137" s="73"/>
      <c r="E137" s="54"/>
    </row>
    <row r="138" spans="3:5" x14ac:dyDescent="0.25">
      <c r="C138" s="73"/>
      <c r="E138" s="54"/>
    </row>
    <row r="139" spans="3:5" x14ac:dyDescent="0.25">
      <c r="C139" s="73"/>
      <c r="E139" s="54"/>
    </row>
    <row r="140" spans="3:5" x14ac:dyDescent="0.25">
      <c r="C140" s="73"/>
      <c r="E140" s="54"/>
    </row>
    <row r="141" spans="3:5" x14ac:dyDescent="0.25">
      <c r="C141" s="73"/>
      <c r="E141" s="54"/>
    </row>
    <row r="142" spans="3:5" x14ac:dyDescent="0.25">
      <c r="C142" s="73"/>
      <c r="E142" s="54"/>
    </row>
    <row r="143" spans="3:5" x14ac:dyDescent="0.25">
      <c r="C143" s="73"/>
      <c r="E143" s="54"/>
    </row>
    <row r="144" spans="3:5" x14ac:dyDescent="0.25">
      <c r="C144" s="73"/>
      <c r="E144" s="54"/>
    </row>
    <row r="145" spans="3:5" x14ac:dyDescent="0.25">
      <c r="C145" s="73"/>
      <c r="E145" s="54"/>
    </row>
    <row r="146" spans="3:5" x14ac:dyDescent="0.25">
      <c r="C146" s="73"/>
      <c r="E146" s="54"/>
    </row>
    <row r="147" spans="3:5" x14ac:dyDescent="0.25">
      <c r="C147" s="73"/>
      <c r="E147" s="54"/>
    </row>
    <row r="148" spans="3:5" x14ac:dyDescent="0.25">
      <c r="C148" s="73"/>
      <c r="E148" s="54"/>
    </row>
    <row r="149" spans="3:5" x14ac:dyDescent="0.25">
      <c r="C149" s="73"/>
      <c r="E149" s="54"/>
    </row>
    <row r="150" spans="3:5" x14ac:dyDescent="0.25">
      <c r="C150" s="73"/>
      <c r="E150" s="54"/>
    </row>
    <row r="151" spans="3:5" x14ac:dyDescent="0.25">
      <c r="C151" s="73"/>
      <c r="E151" s="54"/>
    </row>
    <row r="152" spans="3:5" x14ac:dyDescent="0.25">
      <c r="C152" s="73"/>
      <c r="E152" s="54"/>
    </row>
    <row r="153" spans="3:5" x14ac:dyDescent="0.25">
      <c r="C153" s="73"/>
      <c r="E153" s="54"/>
    </row>
    <row r="154" spans="3:5" x14ac:dyDescent="0.25">
      <c r="C154" s="73"/>
      <c r="E154" s="54"/>
    </row>
    <row r="155" spans="3:5" x14ac:dyDescent="0.25">
      <c r="C155" s="73"/>
      <c r="E155" s="54"/>
    </row>
    <row r="156" spans="3:5" x14ac:dyDescent="0.25">
      <c r="C156" s="73"/>
      <c r="E156" s="54"/>
    </row>
    <row r="157" spans="3:5" x14ac:dyDescent="0.25">
      <c r="C157" s="73"/>
      <c r="E157" s="54"/>
    </row>
    <row r="158" spans="3:5" x14ac:dyDescent="0.25">
      <c r="C158" s="73"/>
      <c r="E158" s="54"/>
    </row>
    <row r="159" spans="3:5" x14ac:dyDescent="0.25">
      <c r="C159" s="73"/>
      <c r="E159" s="54"/>
    </row>
    <row r="160" spans="3:5" x14ac:dyDescent="0.25">
      <c r="C160" s="73"/>
      <c r="E160" s="54"/>
    </row>
    <row r="161" spans="3:5" x14ac:dyDescent="0.25">
      <c r="C161" s="73"/>
      <c r="E161" s="54"/>
    </row>
    <row r="162" spans="3:5" x14ac:dyDescent="0.25">
      <c r="C162" s="73"/>
      <c r="E162" s="54"/>
    </row>
    <row r="163" spans="3:5" x14ac:dyDescent="0.25">
      <c r="C163" s="73"/>
      <c r="E163" s="54"/>
    </row>
    <row r="164" spans="3:5" x14ac:dyDescent="0.25">
      <c r="C164" s="73"/>
      <c r="E164" s="54"/>
    </row>
    <row r="165" spans="3:5" x14ac:dyDescent="0.25">
      <c r="C165" s="73"/>
      <c r="E165" s="54"/>
    </row>
    <row r="166" spans="3:5" x14ac:dyDescent="0.25">
      <c r="C166" s="73"/>
      <c r="E166" s="54"/>
    </row>
    <row r="167" spans="3:5" x14ac:dyDescent="0.25">
      <c r="C167" s="73"/>
      <c r="E167" s="54"/>
    </row>
    <row r="168" spans="3:5" x14ac:dyDescent="0.25">
      <c r="C168" s="73"/>
      <c r="E168" s="54"/>
    </row>
    <row r="169" spans="3:5" x14ac:dyDescent="0.25">
      <c r="C169" s="73"/>
      <c r="E169" s="54"/>
    </row>
    <row r="170" spans="3:5" x14ac:dyDescent="0.25">
      <c r="C170" s="73"/>
      <c r="E170" s="54"/>
    </row>
    <row r="171" spans="3:5" x14ac:dyDescent="0.25">
      <c r="C171" s="73"/>
      <c r="E171" s="54"/>
    </row>
    <row r="172" spans="3:5" x14ac:dyDescent="0.25">
      <c r="C172" s="73"/>
      <c r="E172" s="54"/>
    </row>
    <row r="173" spans="3:5" x14ac:dyDescent="0.25">
      <c r="C173" s="73"/>
      <c r="E173" s="54"/>
    </row>
    <row r="174" spans="3:5" x14ac:dyDescent="0.25">
      <c r="C174" s="73"/>
      <c r="E174" s="54"/>
    </row>
    <row r="175" spans="3:5" x14ac:dyDescent="0.25">
      <c r="C175" s="73"/>
      <c r="E175" s="54"/>
    </row>
    <row r="176" spans="3:5" x14ac:dyDescent="0.25">
      <c r="C176" s="73"/>
      <c r="E176" s="54"/>
    </row>
    <row r="177" spans="3:5" x14ac:dyDescent="0.25">
      <c r="C177" s="73"/>
      <c r="E177" s="54"/>
    </row>
    <row r="178" spans="3:5" x14ac:dyDescent="0.25">
      <c r="C178" s="73"/>
      <c r="E178" s="54"/>
    </row>
    <row r="179" spans="3:5" x14ac:dyDescent="0.25">
      <c r="C179" s="73"/>
      <c r="E179" s="54"/>
    </row>
    <row r="180" spans="3:5" x14ac:dyDescent="0.25">
      <c r="C180" s="73"/>
      <c r="E180" s="54"/>
    </row>
    <row r="181" spans="3:5" x14ac:dyDescent="0.25">
      <c r="C181" s="73"/>
      <c r="E181" s="54"/>
    </row>
    <row r="182" spans="3:5" x14ac:dyDescent="0.25">
      <c r="C182" s="73"/>
      <c r="E182" s="54"/>
    </row>
    <row r="183" spans="3:5" x14ac:dyDescent="0.25">
      <c r="C183" s="73"/>
      <c r="E183" s="54"/>
    </row>
    <row r="184" spans="3:5" x14ac:dyDescent="0.25">
      <c r="C184" s="73"/>
      <c r="E184" s="54"/>
    </row>
    <row r="185" spans="3:5" x14ac:dyDescent="0.25">
      <c r="C185" s="73"/>
      <c r="E185" s="54"/>
    </row>
    <row r="186" spans="3:5" x14ac:dyDescent="0.25">
      <c r="C186" s="73"/>
      <c r="E186" s="54"/>
    </row>
    <row r="187" spans="3:5" x14ac:dyDescent="0.25">
      <c r="C187" s="73"/>
      <c r="E187" s="54"/>
    </row>
    <row r="188" spans="3:5" x14ac:dyDescent="0.25">
      <c r="C188" s="73"/>
      <c r="E188" s="54"/>
    </row>
    <row r="189" spans="3:5" x14ac:dyDescent="0.25">
      <c r="C189" s="73"/>
      <c r="E189" s="54"/>
    </row>
    <row r="190" spans="3:5" x14ac:dyDescent="0.25">
      <c r="C190" s="73"/>
      <c r="E190" s="54"/>
    </row>
    <row r="191" spans="3:5" x14ac:dyDescent="0.25">
      <c r="C191" s="73"/>
      <c r="E191" s="54"/>
    </row>
    <row r="192" spans="3:5" x14ac:dyDescent="0.25">
      <c r="C192" s="73"/>
      <c r="E192" s="54"/>
    </row>
    <row r="193" spans="3:5" x14ac:dyDescent="0.25">
      <c r="C193" s="73"/>
      <c r="E193" s="54"/>
    </row>
    <row r="194" spans="3:5" x14ac:dyDescent="0.25">
      <c r="C194" s="73"/>
      <c r="E194" s="54"/>
    </row>
    <row r="195" spans="3:5" x14ac:dyDescent="0.25">
      <c r="C195" s="73"/>
      <c r="E195" s="54"/>
    </row>
    <row r="196" spans="3:5" x14ac:dyDescent="0.25">
      <c r="C196" s="73"/>
      <c r="E196" s="54"/>
    </row>
    <row r="197" spans="3:5" x14ac:dyDescent="0.25">
      <c r="C197" s="73"/>
      <c r="E197" s="54"/>
    </row>
    <row r="198" spans="3:5" x14ac:dyDescent="0.25">
      <c r="C198" s="73"/>
      <c r="E198" s="54"/>
    </row>
    <row r="199" spans="3:5" x14ac:dyDescent="0.25">
      <c r="C199" s="73"/>
      <c r="E199" s="54"/>
    </row>
    <row r="200" spans="3:5" x14ac:dyDescent="0.25">
      <c r="C200" s="73"/>
      <c r="E200" s="54"/>
    </row>
    <row r="201" spans="3:5" x14ac:dyDescent="0.25">
      <c r="C201" s="73"/>
      <c r="E201" s="54"/>
    </row>
    <row r="202" spans="3:5" x14ac:dyDescent="0.25">
      <c r="C202" s="73"/>
      <c r="E202" s="54"/>
    </row>
    <row r="203" spans="3:5" x14ac:dyDescent="0.25">
      <c r="C203" s="73"/>
      <c r="E203" s="54"/>
    </row>
    <row r="204" spans="3:5" x14ac:dyDescent="0.25">
      <c r="C204" s="73"/>
      <c r="E204" s="54"/>
    </row>
    <row r="205" spans="3:5" x14ac:dyDescent="0.25">
      <c r="C205" s="73"/>
      <c r="E205" s="54"/>
    </row>
    <row r="206" spans="3:5" x14ac:dyDescent="0.25">
      <c r="C206" s="73"/>
      <c r="E206" s="54"/>
    </row>
    <row r="207" spans="3:5" x14ac:dyDescent="0.25">
      <c r="C207" s="73"/>
      <c r="E207" s="54"/>
    </row>
    <row r="208" spans="3:5" x14ac:dyDescent="0.25">
      <c r="C208" s="73"/>
      <c r="E208" s="54"/>
    </row>
    <row r="209" spans="3:5" x14ac:dyDescent="0.25">
      <c r="C209" s="73"/>
      <c r="E209" s="54"/>
    </row>
    <row r="210" spans="3:5" x14ac:dyDescent="0.25">
      <c r="C210" s="73"/>
      <c r="E210" s="54"/>
    </row>
    <row r="211" spans="3:5" x14ac:dyDescent="0.25">
      <c r="C211" s="73"/>
      <c r="E211" s="54"/>
    </row>
    <row r="212" spans="3:5" x14ac:dyDescent="0.25">
      <c r="C212" s="73"/>
      <c r="E212" s="54"/>
    </row>
    <row r="213" spans="3:5" x14ac:dyDescent="0.25">
      <c r="C213" s="73"/>
      <c r="E213" s="54"/>
    </row>
    <row r="214" spans="3:5" x14ac:dyDescent="0.25">
      <c r="C214" s="73"/>
      <c r="E214" s="54"/>
    </row>
    <row r="215" spans="3:5" x14ac:dyDescent="0.25">
      <c r="C215" s="73"/>
      <c r="E215" s="54"/>
    </row>
    <row r="216" spans="3:5" x14ac:dyDescent="0.25">
      <c r="C216" s="73"/>
      <c r="E216" s="54"/>
    </row>
    <row r="217" spans="3:5" x14ac:dyDescent="0.25">
      <c r="C217" s="73"/>
      <c r="E217" s="54"/>
    </row>
    <row r="218" spans="3:5" x14ac:dyDescent="0.25">
      <c r="C218" s="73"/>
      <c r="E218" s="54"/>
    </row>
    <row r="219" spans="3:5" x14ac:dyDescent="0.25">
      <c r="C219" s="73"/>
      <c r="E219" s="54"/>
    </row>
    <row r="220" spans="3:5" x14ac:dyDescent="0.25">
      <c r="C220" s="73"/>
      <c r="E220" s="54"/>
    </row>
    <row r="221" spans="3:5" x14ac:dyDescent="0.25">
      <c r="C221" s="73"/>
      <c r="E221" s="54"/>
    </row>
    <row r="222" spans="3:5" x14ac:dyDescent="0.25">
      <c r="C222" s="73"/>
      <c r="E222" s="54"/>
    </row>
    <row r="223" spans="3:5" x14ac:dyDescent="0.25">
      <c r="C223" s="73"/>
      <c r="E223" s="54"/>
    </row>
    <row r="224" spans="3:5" x14ac:dyDescent="0.25">
      <c r="C224" s="73"/>
      <c r="E224" s="54"/>
    </row>
    <row r="225" spans="3:5" x14ac:dyDescent="0.25">
      <c r="C225" s="73"/>
      <c r="E225" s="54"/>
    </row>
    <row r="226" spans="3:5" x14ac:dyDescent="0.25">
      <c r="C226" s="73"/>
      <c r="E226" s="54"/>
    </row>
    <row r="227" spans="3:5" x14ac:dyDescent="0.25">
      <c r="C227" s="73"/>
      <c r="E227" s="54"/>
    </row>
    <row r="228" spans="3:5" x14ac:dyDescent="0.25">
      <c r="C228" s="73"/>
      <c r="E228" s="54"/>
    </row>
    <row r="229" spans="3:5" x14ac:dyDescent="0.25">
      <c r="C229" s="73"/>
      <c r="E229" s="54"/>
    </row>
    <row r="230" spans="3:5" x14ac:dyDescent="0.25">
      <c r="C230" s="73"/>
      <c r="E230" s="54"/>
    </row>
    <row r="231" spans="3:5" x14ac:dyDescent="0.25">
      <c r="C231" s="73"/>
      <c r="E231" s="54"/>
    </row>
    <row r="232" spans="3:5" x14ac:dyDescent="0.25">
      <c r="C232" s="73"/>
      <c r="E232" s="54"/>
    </row>
    <row r="233" spans="3:5" x14ac:dyDescent="0.25">
      <c r="C233" s="73"/>
      <c r="E233" s="54"/>
    </row>
    <row r="234" spans="3:5" x14ac:dyDescent="0.25">
      <c r="C234" s="73"/>
      <c r="E234" s="54"/>
    </row>
    <row r="235" spans="3:5" x14ac:dyDescent="0.25">
      <c r="C235" s="73"/>
      <c r="E235" s="54"/>
    </row>
    <row r="236" spans="3:5" x14ac:dyDescent="0.25">
      <c r="C236" s="73"/>
      <c r="E236" s="54"/>
    </row>
    <row r="237" spans="3:5" x14ac:dyDescent="0.25">
      <c r="C237" s="73"/>
      <c r="E237" s="54"/>
    </row>
    <row r="238" spans="3:5" x14ac:dyDescent="0.25">
      <c r="C238" s="73"/>
      <c r="E238" s="54"/>
    </row>
    <row r="239" spans="3:5" x14ac:dyDescent="0.25">
      <c r="C239" s="73"/>
      <c r="E239" s="54"/>
    </row>
    <row r="240" spans="3:5" x14ac:dyDescent="0.25">
      <c r="C240" s="73"/>
      <c r="E240" s="54"/>
    </row>
    <row r="241" spans="3:5" x14ac:dyDescent="0.25">
      <c r="C241" s="73"/>
      <c r="E241" s="54"/>
    </row>
    <row r="242" spans="3:5" x14ac:dyDescent="0.25">
      <c r="C242" s="73"/>
      <c r="E242" s="54"/>
    </row>
    <row r="243" spans="3:5" x14ac:dyDescent="0.25">
      <c r="C243" s="73"/>
      <c r="E243" s="54"/>
    </row>
    <row r="244" spans="3:5" x14ac:dyDescent="0.25">
      <c r="C244" s="73"/>
      <c r="E244" s="54"/>
    </row>
    <row r="245" spans="3:5" x14ac:dyDescent="0.25">
      <c r="C245" s="73"/>
      <c r="E245" s="54"/>
    </row>
    <row r="246" spans="3:5" x14ac:dyDescent="0.25">
      <c r="C246" s="73"/>
      <c r="E246" s="54"/>
    </row>
    <row r="247" spans="3:5" x14ac:dyDescent="0.25">
      <c r="C247" s="73"/>
      <c r="E247" s="54"/>
    </row>
    <row r="248" spans="3:5" x14ac:dyDescent="0.25">
      <c r="C248" s="73"/>
      <c r="E248" s="54"/>
    </row>
    <row r="249" spans="3:5" x14ac:dyDescent="0.25">
      <c r="C249" s="73"/>
      <c r="E249" s="54"/>
    </row>
    <row r="250" spans="3:5" x14ac:dyDescent="0.25">
      <c r="C250" s="73"/>
      <c r="E250" s="54"/>
    </row>
    <row r="251" spans="3:5" x14ac:dyDescent="0.25">
      <c r="C251" s="73"/>
      <c r="E251" s="54"/>
    </row>
    <row r="252" spans="3:5" x14ac:dyDescent="0.25">
      <c r="C252" s="73"/>
      <c r="E252" s="54"/>
    </row>
    <row r="253" spans="3:5" x14ac:dyDescent="0.25">
      <c r="C253" s="73"/>
      <c r="E253" s="54"/>
    </row>
    <row r="254" spans="3:5" x14ac:dyDescent="0.25">
      <c r="C254" s="73"/>
      <c r="E254" s="54"/>
    </row>
    <row r="255" spans="3:5" x14ac:dyDescent="0.25">
      <c r="C255" s="73"/>
      <c r="E255" s="54"/>
    </row>
    <row r="256" spans="3:5" x14ac:dyDescent="0.25">
      <c r="C256" s="73"/>
      <c r="E256" s="54"/>
    </row>
    <row r="257" spans="3:5" x14ac:dyDescent="0.25">
      <c r="C257" s="73"/>
      <c r="E257" s="54"/>
    </row>
    <row r="258" spans="3:5" x14ac:dyDescent="0.25">
      <c r="C258" s="73"/>
      <c r="E258" s="54"/>
    </row>
    <row r="259" spans="3:5" x14ac:dyDescent="0.25">
      <c r="C259" s="73"/>
      <c r="E259" s="54"/>
    </row>
    <row r="260" spans="3:5" x14ac:dyDescent="0.25">
      <c r="C260" s="73"/>
      <c r="E260" s="54"/>
    </row>
    <row r="261" spans="3:5" x14ac:dyDescent="0.25">
      <c r="C261" s="73"/>
      <c r="E261" s="54"/>
    </row>
    <row r="262" spans="3:5" x14ac:dyDescent="0.25">
      <c r="C262" s="73"/>
      <c r="E262" s="54"/>
    </row>
    <row r="263" spans="3:5" x14ac:dyDescent="0.25">
      <c r="C263" s="73"/>
      <c r="E263" s="54"/>
    </row>
    <row r="264" spans="3:5" x14ac:dyDescent="0.25">
      <c r="C264" s="73"/>
      <c r="E264" s="54"/>
    </row>
    <row r="265" spans="3:5" x14ac:dyDescent="0.25">
      <c r="C265" s="73"/>
      <c r="E265" s="54"/>
    </row>
    <row r="266" spans="3:5" x14ac:dyDescent="0.25">
      <c r="C266" s="73"/>
      <c r="E266" s="54"/>
    </row>
    <row r="267" spans="3:5" x14ac:dyDescent="0.25">
      <c r="C267" s="73"/>
      <c r="E267" s="54"/>
    </row>
    <row r="268" spans="3:5" x14ac:dyDescent="0.25">
      <c r="C268" s="73"/>
      <c r="E268" s="54"/>
    </row>
    <row r="269" spans="3:5" x14ac:dyDescent="0.25">
      <c r="C269" s="73"/>
      <c r="E269" s="54"/>
    </row>
    <row r="270" spans="3:5" x14ac:dyDescent="0.25">
      <c r="C270" s="73"/>
      <c r="E270" s="54"/>
    </row>
    <row r="271" spans="3:5" x14ac:dyDescent="0.25">
      <c r="C271" s="73"/>
      <c r="E271" s="54"/>
    </row>
    <row r="272" spans="3:5" x14ac:dyDescent="0.25">
      <c r="C272" s="73"/>
      <c r="E272" s="54"/>
    </row>
    <row r="273" spans="3:5" x14ac:dyDescent="0.25">
      <c r="C273" s="73"/>
      <c r="E273" s="54"/>
    </row>
    <row r="274" spans="3:5" x14ac:dyDescent="0.25">
      <c r="C274" s="73"/>
      <c r="E274" s="54"/>
    </row>
    <row r="275" spans="3:5" x14ac:dyDescent="0.25">
      <c r="C275" s="73"/>
      <c r="E275" s="54"/>
    </row>
    <row r="276" spans="3:5" x14ac:dyDescent="0.25">
      <c r="C276" s="73"/>
      <c r="E276" s="54"/>
    </row>
    <row r="277" spans="3:5" x14ac:dyDescent="0.25">
      <c r="C277" s="73"/>
      <c r="E277" s="54"/>
    </row>
    <row r="278" spans="3:5" x14ac:dyDescent="0.25">
      <c r="C278" s="73"/>
      <c r="E278" s="54"/>
    </row>
    <row r="279" spans="3:5" x14ac:dyDescent="0.25">
      <c r="C279" s="73"/>
      <c r="E279" s="54"/>
    </row>
    <row r="280" spans="3:5" x14ac:dyDescent="0.25">
      <c r="C280" s="73"/>
      <c r="E280" s="54"/>
    </row>
    <row r="281" spans="3:5" x14ac:dyDescent="0.25">
      <c r="C281" s="73"/>
      <c r="E281" s="54"/>
    </row>
    <row r="282" spans="3:5" x14ac:dyDescent="0.25">
      <c r="C282" s="73"/>
      <c r="E282" s="54"/>
    </row>
    <row r="283" spans="3:5" x14ac:dyDescent="0.25">
      <c r="C283" s="73"/>
      <c r="E283" s="54"/>
    </row>
    <row r="284" spans="3:5" x14ac:dyDescent="0.25">
      <c r="C284" s="73"/>
      <c r="E284" s="54"/>
    </row>
    <row r="285" spans="3:5" x14ac:dyDescent="0.25">
      <c r="C285" s="73"/>
      <c r="E285" s="54"/>
    </row>
    <row r="286" spans="3:5" x14ac:dyDescent="0.25">
      <c r="C286" s="73"/>
      <c r="E286" s="54"/>
    </row>
    <row r="287" spans="3:5" x14ac:dyDescent="0.25">
      <c r="C287" s="73"/>
      <c r="E287" s="54"/>
    </row>
    <row r="288" spans="3:5" x14ac:dyDescent="0.25">
      <c r="C288" s="73"/>
      <c r="E288" s="54"/>
    </row>
    <row r="289" spans="3:5" x14ac:dyDescent="0.25">
      <c r="C289" s="73"/>
      <c r="E289" s="54"/>
    </row>
    <row r="290" spans="3:5" x14ac:dyDescent="0.25">
      <c r="C290" s="73"/>
      <c r="E290" s="54"/>
    </row>
    <row r="291" spans="3:5" x14ac:dyDescent="0.25">
      <c r="C291" s="73"/>
      <c r="E291" s="54"/>
    </row>
    <row r="292" spans="3:5" x14ac:dyDescent="0.25">
      <c r="C292" s="73"/>
      <c r="E292" s="54"/>
    </row>
    <row r="293" spans="3:5" x14ac:dyDescent="0.25">
      <c r="C293" s="73"/>
      <c r="E293" s="54"/>
    </row>
    <row r="294" spans="3:5" x14ac:dyDescent="0.25">
      <c r="C294" s="73"/>
      <c r="E294" s="54"/>
    </row>
    <row r="295" spans="3:5" x14ac:dyDescent="0.25">
      <c r="C295" s="73"/>
      <c r="E295" s="54"/>
    </row>
    <row r="296" spans="3:5" x14ac:dyDescent="0.25">
      <c r="C296" s="73"/>
      <c r="E296" s="54"/>
    </row>
    <row r="297" spans="3:5" x14ac:dyDescent="0.25">
      <c r="C297" s="73"/>
      <c r="E297" s="54"/>
    </row>
    <row r="298" spans="3:5" x14ac:dyDescent="0.25">
      <c r="C298" s="73"/>
      <c r="E298" s="54"/>
    </row>
    <row r="299" spans="3:5" x14ac:dyDescent="0.25">
      <c r="C299" s="73"/>
      <c r="E299" s="54"/>
    </row>
    <row r="300" spans="3:5" x14ac:dyDescent="0.25">
      <c r="C300" s="73"/>
      <c r="E300" s="54"/>
    </row>
    <row r="301" spans="3:5" x14ac:dyDescent="0.25">
      <c r="C301" s="73"/>
      <c r="E301" s="54"/>
    </row>
    <row r="302" spans="3:5" x14ac:dyDescent="0.25">
      <c r="C302" s="73"/>
      <c r="E302" s="54"/>
    </row>
    <row r="303" spans="3:5" x14ac:dyDescent="0.25">
      <c r="C303" s="73"/>
      <c r="E303" s="54"/>
    </row>
    <row r="304" spans="3:5" x14ac:dyDescent="0.25">
      <c r="C304" s="73"/>
      <c r="E304" s="54"/>
    </row>
    <row r="305" spans="3:5" x14ac:dyDescent="0.25">
      <c r="C305" s="73"/>
      <c r="E305" s="54"/>
    </row>
    <row r="306" spans="3:5" x14ac:dyDescent="0.25">
      <c r="C306" s="73"/>
      <c r="E306" s="54"/>
    </row>
    <row r="307" spans="3:5" x14ac:dyDescent="0.25">
      <c r="C307" s="73"/>
      <c r="E307" s="54"/>
    </row>
    <row r="308" spans="3:5" x14ac:dyDescent="0.25">
      <c r="C308" s="73"/>
      <c r="E308" s="54"/>
    </row>
    <row r="309" spans="3:5" x14ac:dyDescent="0.25">
      <c r="C309" s="73"/>
      <c r="E309" s="54"/>
    </row>
    <row r="310" spans="3:5" x14ac:dyDescent="0.25">
      <c r="C310" s="73"/>
      <c r="E310" s="54"/>
    </row>
    <row r="311" spans="3:5" x14ac:dyDescent="0.25">
      <c r="C311" s="73"/>
      <c r="E311" s="54"/>
    </row>
    <row r="312" spans="3:5" x14ac:dyDescent="0.25">
      <c r="C312" s="73"/>
      <c r="E312" s="54"/>
    </row>
    <row r="313" spans="3:5" x14ac:dyDescent="0.25">
      <c r="C313" s="73"/>
      <c r="E313" s="54"/>
    </row>
    <row r="314" spans="3:5" x14ac:dyDescent="0.25">
      <c r="C314" s="73"/>
      <c r="E314" s="54"/>
    </row>
    <row r="315" spans="3:5" x14ac:dyDescent="0.25">
      <c r="C315" s="73"/>
      <c r="E315" s="54"/>
    </row>
    <row r="316" spans="3:5" x14ac:dyDescent="0.25">
      <c r="C316" s="73"/>
      <c r="E316" s="54"/>
    </row>
    <row r="317" spans="3:5" x14ac:dyDescent="0.25">
      <c r="C317" s="73"/>
      <c r="E317" s="54"/>
    </row>
    <row r="318" spans="3:5" x14ac:dyDescent="0.25">
      <c r="C318" s="73"/>
      <c r="E318" s="54"/>
    </row>
    <row r="319" spans="3:5" x14ac:dyDescent="0.25">
      <c r="C319" s="73"/>
      <c r="E319" s="54"/>
    </row>
    <row r="320" spans="3:5" x14ac:dyDescent="0.25">
      <c r="C320" s="73"/>
      <c r="E320" s="54"/>
    </row>
    <row r="321" spans="3:5" x14ac:dyDescent="0.25">
      <c r="C321" s="73"/>
      <c r="E321" s="54"/>
    </row>
    <row r="322" spans="3:5" x14ac:dyDescent="0.25">
      <c r="C322" s="73"/>
      <c r="E322" s="54"/>
    </row>
    <row r="323" spans="3:5" x14ac:dyDescent="0.25">
      <c r="C323" s="73"/>
      <c r="E323" s="54"/>
    </row>
    <row r="324" spans="3:5" x14ac:dyDescent="0.25">
      <c r="C324" s="73"/>
      <c r="E324" s="54"/>
    </row>
    <row r="325" spans="3:5" x14ac:dyDescent="0.25">
      <c r="C325" s="73"/>
      <c r="E325" s="54"/>
    </row>
    <row r="326" spans="3:5" x14ac:dyDescent="0.25">
      <c r="C326" s="73"/>
      <c r="E326" s="54"/>
    </row>
    <row r="327" spans="3:5" x14ac:dyDescent="0.25">
      <c r="C327" s="73"/>
      <c r="E327" s="54"/>
    </row>
    <row r="328" spans="3:5" x14ac:dyDescent="0.25">
      <c r="C328" s="73"/>
      <c r="E328" s="54"/>
    </row>
    <row r="329" spans="3:5" x14ac:dyDescent="0.25">
      <c r="C329" s="73"/>
      <c r="E329" s="54"/>
    </row>
    <row r="330" spans="3:5" x14ac:dyDescent="0.25">
      <c r="C330" s="73"/>
      <c r="E330" s="54"/>
    </row>
    <row r="331" spans="3:5" x14ac:dyDescent="0.25">
      <c r="C331" s="73"/>
      <c r="E331" s="54"/>
    </row>
    <row r="332" spans="3:5" x14ac:dyDescent="0.25">
      <c r="C332" s="73"/>
      <c r="E332" s="54"/>
    </row>
    <row r="333" spans="3:5" x14ac:dyDescent="0.25">
      <c r="C333" s="73"/>
      <c r="E333" s="54"/>
    </row>
    <row r="334" spans="3:5" x14ac:dyDescent="0.25">
      <c r="C334" s="73"/>
      <c r="E334" s="54"/>
    </row>
    <row r="335" spans="3:5" x14ac:dyDescent="0.25">
      <c r="C335" s="73"/>
      <c r="E335" s="54"/>
    </row>
    <row r="336" spans="3:5" x14ac:dyDescent="0.25">
      <c r="C336" s="73"/>
      <c r="E336" s="54"/>
    </row>
    <row r="337" spans="3:5" x14ac:dyDescent="0.25">
      <c r="C337" s="73"/>
      <c r="E337" s="54"/>
    </row>
    <row r="338" spans="3:5" x14ac:dyDescent="0.25">
      <c r="C338" s="73"/>
      <c r="E338" s="54"/>
    </row>
    <row r="339" spans="3:5" x14ac:dyDescent="0.25">
      <c r="C339" s="73"/>
      <c r="E339" s="54"/>
    </row>
    <row r="340" spans="3:5" x14ac:dyDescent="0.25">
      <c r="C340" s="73"/>
      <c r="E340" s="54"/>
    </row>
    <row r="341" spans="3:5" x14ac:dyDescent="0.25">
      <c r="C341" s="73"/>
      <c r="E341" s="54"/>
    </row>
    <row r="342" spans="3:5" x14ac:dyDescent="0.25">
      <c r="C342" s="73"/>
      <c r="E342" s="54"/>
    </row>
    <row r="343" spans="3:5" x14ac:dyDescent="0.25">
      <c r="C343" s="73"/>
      <c r="E343" s="54"/>
    </row>
    <row r="344" spans="3:5" x14ac:dyDescent="0.25">
      <c r="C344" s="73"/>
      <c r="E344" s="54"/>
    </row>
    <row r="345" spans="3:5" x14ac:dyDescent="0.25">
      <c r="C345" s="73"/>
      <c r="E345" s="54"/>
    </row>
    <row r="346" spans="3:5" x14ac:dyDescent="0.25">
      <c r="C346" s="73"/>
      <c r="E346" s="54"/>
    </row>
    <row r="347" spans="3:5" x14ac:dyDescent="0.25">
      <c r="C347" s="73"/>
      <c r="E347" s="54"/>
    </row>
    <row r="348" spans="3:5" x14ac:dyDescent="0.25">
      <c r="C348" s="73"/>
      <c r="E348" s="54"/>
    </row>
    <row r="349" spans="3:5" x14ac:dyDescent="0.25">
      <c r="C349" s="73"/>
      <c r="E349" s="54"/>
    </row>
    <row r="350" spans="3:5" x14ac:dyDescent="0.25">
      <c r="C350" s="73"/>
      <c r="E350" s="54"/>
    </row>
    <row r="351" spans="3:5" x14ac:dyDescent="0.25">
      <c r="C351" s="73"/>
      <c r="E351" s="54"/>
    </row>
    <row r="352" spans="3:5" x14ac:dyDescent="0.25">
      <c r="C352" s="73"/>
      <c r="E352" s="54"/>
    </row>
    <row r="353" spans="3:5" x14ac:dyDescent="0.25">
      <c r="C353" s="73"/>
      <c r="E353" s="54"/>
    </row>
    <row r="354" spans="3:5" x14ac:dyDescent="0.25">
      <c r="C354" s="73"/>
      <c r="E354" s="54"/>
    </row>
    <row r="355" spans="3:5" x14ac:dyDescent="0.25">
      <c r="C355" s="73"/>
      <c r="E355" s="54"/>
    </row>
    <row r="356" spans="3:5" x14ac:dyDescent="0.25">
      <c r="C356" s="73"/>
      <c r="E356" s="54"/>
    </row>
    <row r="357" spans="3:5" x14ac:dyDescent="0.25">
      <c r="C357" s="73"/>
      <c r="E357" s="54"/>
    </row>
    <row r="358" spans="3:5" x14ac:dyDescent="0.25">
      <c r="C358" s="73"/>
      <c r="E358" s="54"/>
    </row>
    <row r="359" spans="3:5" x14ac:dyDescent="0.25">
      <c r="C359" s="73"/>
      <c r="E359" s="54"/>
    </row>
    <row r="360" spans="3:5" x14ac:dyDescent="0.25">
      <c r="C360" s="73"/>
      <c r="E360" s="54"/>
    </row>
    <row r="361" spans="3:5" x14ac:dyDescent="0.25">
      <c r="C361" s="73"/>
      <c r="E361" s="54"/>
    </row>
    <row r="362" spans="3:5" x14ac:dyDescent="0.25">
      <c r="C362" s="73"/>
      <c r="E362" s="54"/>
    </row>
    <row r="363" spans="3:5" x14ac:dyDescent="0.25">
      <c r="C363" s="73"/>
      <c r="E363" s="54"/>
    </row>
    <row r="364" spans="3:5" x14ac:dyDescent="0.25">
      <c r="C364" s="73"/>
      <c r="E364" s="54"/>
    </row>
    <row r="365" spans="3:5" x14ac:dyDescent="0.25">
      <c r="C365" s="73"/>
      <c r="E365" s="54"/>
    </row>
    <row r="366" spans="3:5" x14ac:dyDescent="0.25">
      <c r="C366" s="73"/>
      <c r="E366" s="54"/>
    </row>
    <row r="367" spans="3:5" x14ac:dyDescent="0.25">
      <c r="C367" s="73"/>
      <c r="E367" s="54"/>
    </row>
    <row r="368" spans="3:5" x14ac:dyDescent="0.25">
      <c r="C368" s="73"/>
      <c r="E368" s="54"/>
    </row>
    <row r="369" spans="3:5" x14ac:dyDescent="0.25">
      <c r="C369" s="73"/>
      <c r="E369" s="54"/>
    </row>
    <row r="370" spans="3:5" x14ac:dyDescent="0.25">
      <c r="C370" s="73"/>
      <c r="E370" s="54"/>
    </row>
    <row r="371" spans="3:5" x14ac:dyDescent="0.25">
      <c r="C371" s="73"/>
      <c r="E371" s="54"/>
    </row>
    <row r="372" spans="3:5" x14ac:dyDescent="0.25">
      <c r="C372" s="73"/>
      <c r="E372" s="54"/>
    </row>
    <row r="373" spans="3:5" x14ac:dyDescent="0.25">
      <c r="C373" s="73"/>
      <c r="E373" s="54"/>
    </row>
    <row r="374" spans="3:5" x14ac:dyDescent="0.25">
      <c r="C374" s="73"/>
      <c r="E374" s="54"/>
    </row>
    <row r="375" spans="3:5" x14ac:dyDescent="0.25">
      <c r="C375" s="73"/>
      <c r="E375" s="54"/>
    </row>
    <row r="376" spans="3:5" x14ac:dyDescent="0.25">
      <c r="C376" s="73"/>
      <c r="E376" s="54"/>
    </row>
    <row r="377" spans="3:5" x14ac:dyDescent="0.25">
      <c r="C377" s="73"/>
      <c r="E377" s="54"/>
    </row>
    <row r="378" spans="3:5" x14ac:dyDescent="0.25">
      <c r="C378" s="73"/>
      <c r="E378" s="54"/>
    </row>
    <row r="379" spans="3:5" x14ac:dyDescent="0.25">
      <c r="C379" s="73"/>
      <c r="E379" s="54"/>
    </row>
    <row r="380" spans="3:5" x14ac:dyDescent="0.25">
      <c r="C380" s="73"/>
      <c r="E380" s="54"/>
    </row>
    <row r="381" spans="3:5" x14ac:dyDescent="0.25">
      <c r="C381" s="73"/>
      <c r="E381" s="54"/>
    </row>
    <row r="382" spans="3:5" x14ac:dyDescent="0.25">
      <c r="C382" s="73"/>
      <c r="E382" s="54"/>
    </row>
    <row r="383" spans="3:5" x14ac:dyDescent="0.25">
      <c r="C383" s="73"/>
      <c r="E383" s="54"/>
    </row>
    <row r="384" spans="3:5" x14ac:dyDescent="0.25">
      <c r="C384" s="73"/>
      <c r="E384" s="54"/>
    </row>
    <row r="385" spans="3:5" x14ac:dyDescent="0.25">
      <c r="C385" s="73"/>
      <c r="E385" s="54"/>
    </row>
    <row r="386" spans="3:5" x14ac:dyDescent="0.25">
      <c r="C386" s="73"/>
      <c r="E386" s="54"/>
    </row>
    <row r="387" spans="3:5" x14ac:dyDescent="0.25">
      <c r="C387" s="73"/>
      <c r="E387" s="54"/>
    </row>
    <row r="388" spans="3:5" x14ac:dyDescent="0.25">
      <c r="C388" s="73"/>
      <c r="E388" s="54"/>
    </row>
    <row r="389" spans="3:5" x14ac:dyDescent="0.25">
      <c r="C389" s="73"/>
      <c r="E389" s="54"/>
    </row>
    <row r="390" spans="3:5" x14ac:dyDescent="0.25">
      <c r="C390" s="73"/>
      <c r="E390" s="54"/>
    </row>
    <row r="391" spans="3:5" x14ac:dyDescent="0.25">
      <c r="C391" s="73"/>
      <c r="E391" s="54"/>
    </row>
    <row r="392" spans="3:5" x14ac:dyDescent="0.25">
      <c r="C392" s="73"/>
      <c r="E392" s="54"/>
    </row>
    <row r="393" spans="3:5" x14ac:dyDescent="0.25">
      <c r="C393" s="73"/>
      <c r="E393" s="54"/>
    </row>
    <row r="394" spans="3:5" x14ac:dyDescent="0.25">
      <c r="C394" s="73"/>
      <c r="E394" s="54"/>
    </row>
    <row r="395" spans="3:5" x14ac:dyDescent="0.25">
      <c r="C395" s="73"/>
      <c r="E395" s="54"/>
    </row>
    <row r="396" spans="3:5" x14ac:dyDescent="0.25">
      <c r="C396" s="73"/>
      <c r="E396" s="54"/>
    </row>
    <row r="397" spans="3:5" x14ac:dyDescent="0.25">
      <c r="C397" s="73"/>
      <c r="E397" s="54"/>
    </row>
    <row r="398" spans="3:5" x14ac:dyDescent="0.25">
      <c r="C398" s="73"/>
      <c r="E398" s="54"/>
    </row>
    <row r="399" spans="3:5" x14ac:dyDescent="0.25">
      <c r="C399" s="73"/>
      <c r="E399" s="54"/>
    </row>
    <row r="400" spans="3:5" x14ac:dyDescent="0.25">
      <c r="C400" s="73"/>
      <c r="E400" s="54"/>
    </row>
    <row r="401" spans="3:5" x14ac:dyDescent="0.25">
      <c r="C401" s="73"/>
      <c r="E401" s="54"/>
    </row>
    <row r="402" spans="3:5" x14ac:dyDescent="0.25">
      <c r="C402" s="73"/>
      <c r="E402" s="54"/>
    </row>
    <row r="403" spans="3:5" x14ac:dyDescent="0.25">
      <c r="C403" s="73"/>
      <c r="E403" s="54"/>
    </row>
    <row r="404" spans="3:5" x14ac:dyDescent="0.25">
      <c r="C404" s="73"/>
      <c r="E404" s="54"/>
    </row>
    <row r="405" spans="3:5" x14ac:dyDescent="0.25">
      <c r="C405" s="73"/>
      <c r="E405" s="54"/>
    </row>
    <row r="406" spans="3:5" x14ac:dyDescent="0.25">
      <c r="C406" s="73"/>
      <c r="E406" s="54"/>
    </row>
    <row r="407" spans="3:5" x14ac:dyDescent="0.25">
      <c r="C407" s="73"/>
      <c r="E407" s="54"/>
    </row>
    <row r="408" spans="3:5" x14ac:dyDescent="0.25">
      <c r="C408" s="73"/>
      <c r="E408" s="54"/>
    </row>
    <row r="409" spans="3:5" x14ac:dyDescent="0.25">
      <c r="C409" s="73"/>
      <c r="E409" s="54"/>
    </row>
    <row r="410" spans="3:5" x14ac:dyDescent="0.25">
      <c r="C410" s="73"/>
      <c r="E410" s="54"/>
    </row>
    <row r="411" spans="3:5" x14ac:dyDescent="0.25">
      <c r="C411" s="73"/>
      <c r="E411" s="54"/>
    </row>
    <row r="412" spans="3:5" x14ac:dyDescent="0.25">
      <c r="C412" s="73"/>
      <c r="E412" s="54"/>
    </row>
    <row r="413" spans="3:5" x14ac:dyDescent="0.25">
      <c r="C413" s="73"/>
      <c r="E413" s="54"/>
    </row>
    <row r="414" spans="3:5" x14ac:dyDescent="0.25">
      <c r="C414" s="73"/>
      <c r="E414" s="54"/>
    </row>
    <row r="415" spans="3:5" x14ac:dyDescent="0.25">
      <c r="C415" s="73"/>
      <c r="E415" s="54"/>
    </row>
    <row r="416" spans="3:5" x14ac:dyDescent="0.25">
      <c r="C416" s="73"/>
      <c r="E416" s="54"/>
    </row>
    <row r="417" spans="3:5" x14ac:dyDescent="0.25">
      <c r="C417" s="73"/>
      <c r="E417" s="54"/>
    </row>
    <row r="418" spans="3:5" x14ac:dyDescent="0.25">
      <c r="C418" s="73"/>
      <c r="E418" s="54"/>
    </row>
    <row r="419" spans="3:5" x14ac:dyDescent="0.25">
      <c r="C419" s="73"/>
      <c r="E419" s="54"/>
    </row>
    <row r="420" spans="3:5" x14ac:dyDescent="0.25">
      <c r="C420" s="73"/>
      <c r="E420" s="54"/>
    </row>
    <row r="421" spans="3:5" x14ac:dyDescent="0.25">
      <c r="C421" s="73"/>
      <c r="E421" s="54"/>
    </row>
    <row r="422" spans="3:5" x14ac:dyDescent="0.25">
      <c r="C422" s="73"/>
      <c r="E422" s="54"/>
    </row>
    <row r="423" spans="3:5" x14ac:dyDescent="0.25">
      <c r="C423" s="73"/>
      <c r="E423" s="54"/>
    </row>
    <row r="424" spans="3:5" x14ac:dyDescent="0.25">
      <c r="C424" s="73"/>
      <c r="E424" s="54"/>
    </row>
    <row r="425" spans="3:5" x14ac:dyDescent="0.25">
      <c r="C425" s="73"/>
      <c r="E425" s="54"/>
    </row>
    <row r="426" spans="3:5" x14ac:dyDescent="0.25">
      <c r="C426" s="73"/>
      <c r="E426" s="54"/>
    </row>
    <row r="427" spans="3:5" x14ac:dyDescent="0.25">
      <c r="C427" s="73"/>
      <c r="E427" s="54"/>
    </row>
    <row r="428" spans="3:5" x14ac:dyDescent="0.25">
      <c r="C428" s="73"/>
      <c r="E428" s="54"/>
    </row>
    <row r="429" spans="3:5" x14ac:dyDescent="0.25">
      <c r="C429" s="73"/>
      <c r="E429" s="54"/>
    </row>
    <row r="430" spans="3:5" x14ac:dyDescent="0.25">
      <c r="C430" s="73"/>
      <c r="E430" s="54"/>
    </row>
    <row r="431" spans="3:5" x14ac:dyDescent="0.25">
      <c r="C431" s="73"/>
      <c r="E431" s="54"/>
    </row>
    <row r="432" spans="3:5" x14ac:dyDescent="0.25">
      <c r="C432" s="73"/>
      <c r="E432" s="54"/>
    </row>
    <row r="433" spans="3:5" x14ac:dyDescent="0.25">
      <c r="C433" s="73"/>
      <c r="E433" s="54"/>
    </row>
    <row r="434" spans="3:5" x14ac:dyDescent="0.25">
      <c r="C434" s="73"/>
      <c r="E434" s="54"/>
    </row>
    <row r="435" spans="3:5" x14ac:dyDescent="0.25">
      <c r="C435" s="73"/>
      <c r="E435" s="54"/>
    </row>
    <row r="436" spans="3:5" x14ac:dyDescent="0.25">
      <c r="C436" s="73"/>
      <c r="E436" s="54"/>
    </row>
    <row r="437" spans="3:5" x14ac:dyDescent="0.25">
      <c r="C437" s="73"/>
      <c r="E437" s="54"/>
    </row>
    <row r="438" spans="3:5" x14ac:dyDescent="0.25">
      <c r="C438" s="73"/>
      <c r="E438" s="54"/>
    </row>
    <row r="439" spans="3:5" x14ac:dyDescent="0.25">
      <c r="C439" s="73"/>
      <c r="E439" s="54"/>
    </row>
    <row r="440" spans="3:5" x14ac:dyDescent="0.25">
      <c r="C440" s="73"/>
      <c r="E440" s="54"/>
    </row>
    <row r="441" spans="3:5" x14ac:dyDescent="0.25">
      <c r="C441" s="73"/>
      <c r="E441" s="54"/>
    </row>
    <row r="442" spans="3:5" x14ac:dyDescent="0.25">
      <c r="C442" s="73"/>
      <c r="E442" s="54"/>
    </row>
    <row r="443" spans="3:5" x14ac:dyDescent="0.25">
      <c r="C443" s="73"/>
      <c r="E443" s="54"/>
    </row>
    <row r="444" spans="3:5" x14ac:dyDescent="0.25">
      <c r="C444" s="73"/>
      <c r="E444" s="54"/>
    </row>
    <row r="445" spans="3:5" x14ac:dyDescent="0.25">
      <c r="C445" s="73"/>
      <c r="E445" s="54"/>
    </row>
    <row r="446" spans="3:5" x14ac:dyDescent="0.25">
      <c r="C446" s="73"/>
      <c r="E446" s="54"/>
    </row>
    <row r="447" spans="3:5" x14ac:dyDescent="0.25">
      <c r="C447" s="73"/>
      <c r="E447" s="54"/>
    </row>
    <row r="448" spans="3:5" x14ac:dyDescent="0.25">
      <c r="C448" s="73"/>
      <c r="E448" s="54"/>
    </row>
    <row r="449" spans="3:5" x14ac:dyDescent="0.25">
      <c r="C449" s="73"/>
      <c r="E449" s="54"/>
    </row>
    <row r="450" spans="3:5" x14ac:dyDescent="0.25">
      <c r="C450" s="73"/>
      <c r="E450" s="54"/>
    </row>
    <row r="451" spans="3:5" x14ac:dyDescent="0.25">
      <c r="C451" s="73"/>
      <c r="E451" s="54"/>
    </row>
    <row r="452" spans="3:5" x14ac:dyDescent="0.25">
      <c r="C452" s="73"/>
      <c r="E452" s="54"/>
    </row>
    <row r="453" spans="3:5" x14ac:dyDescent="0.25">
      <c r="C453" s="73"/>
      <c r="E453" s="54"/>
    </row>
    <row r="454" spans="3:5" x14ac:dyDescent="0.25">
      <c r="C454" s="73"/>
      <c r="E454" s="54"/>
    </row>
    <row r="455" spans="3:5" x14ac:dyDescent="0.25">
      <c r="C455" s="73"/>
      <c r="E455" s="54"/>
    </row>
    <row r="456" spans="3:5" x14ac:dyDescent="0.25">
      <c r="C456" s="73"/>
      <c r="E456" s="54"/>
    </row>
    <row r="457" spans="3:5" x14ac:dyDescent="0.25">
      <c r="C457" s="73"/>
      <c r="E457" s="54"/>
    </row>
    <row r="458" spans="3:5" x14ac:dyDescent="0.25">
      <c r="C458" s="73"/>
      <c r="E458" s="54"/>
    </row>
    <row r="459" spans="3:5" x14ac:dyDescent="0.25">
      <c r="C459" s="73"/>
      <c r="E459" s="54"/>
    </row>
    <row r="460" spans="3:5" x14ac:dyDescent="0.25">
      <c r="C460" s="73"/>
      <c r="E460" s="54"/>
    </row>
    <row r="461" spans="3:5" x14ac:dyDescent="0.25">
      <c r="C461" s="73"/>
      <c r="E461" s="54"/>
    </row>
    <row r="462" spans="3:5" x14ac:dyDescent="0.25">
      <c r="C462" s="73"/>
      <c r="E462" s="54"/>
    </row>
    <row r="463" spans="3:5" x14ac:dyDescent="0.25">
      <c r="C463" s="73"/>
      <c r="E463" s="54"/>
    </row>
    <row r="464" spans="3:5" x14ac:dyDescent="0.25">
      <c r="C464" s="73"/>
      <c r="E464" s="54"/>
    </row>
    <row r="465" spans="3:5" x14ac:dyDescent="0.25">
      <c r="C465" s="73"/>
      <c r="E465" s="54"/>
    </row>
    <row r="466" spans="3:5" x14ac:dyDescent="0.25">
      <c r="C466" s="73"/>
      <c r="E466" s="54"/>
    </row>
    <row r="467" spans="3:5" x14ac:dyDescent="0.25">
      <c r="C467" s="73"/>
      <c r="E467" s="54"/>
    </row>
    <row r="468" spans="3:5" x14ac:dyDescent="0.25">
      <c r="C468" s="73"/>
      <c r="E468" s="54"/>
    </row>
    <row r="469" spans="3:5" x14ac:dyDescent="0.25">
      <c r="C469" s="73"/>
      <c r="E469" s="54"/>
    </row>
    <row r="470" spans="3:5" x14ac:dyDescent="0.25">
      <c r="C470" s="73"/>
      <c r="E470" s="54"/>
    </row>
    <row r="471" spans="3:5" x14ac:dyDescent="0.25">
      <c r="C471" s="73"/>
      <c r="E471" s="54"/>
    </row>
    <row r="472" spans="3:5" x14ac:dyDescent="0.25">
      <c r="C472" s="73"/>
      <c r="E472" s="54"/>
    </row>
    <row r="473" spans="3:5" x14ac:dyDescent="0.25">
      <c r="C473" s="73"/>
      <c r="E473" s="54"/>
    </row>
    <row r="474" spans="3:5" x14ac:dyDescent="0.25">
      <c r="C474" s="73"/>
      <c r="E474" s="54"/>
    </row>
    <row r="475" spans="3:5" x14ac:dyDescent="0.25">
      <c r="C475" s="73"/>
      <c r="E475" s="54"/>
    </row>
    <row r="476" spans="3:5" x14ac:dyDescent="0.25">
      <c r="C476" s="73"/>
      <c r="E476" s="54"/>
    </row>
    <row r="477" spans="3:5" x14ac:dyDescent="0.25">
      <c r="C477" s="73"/>
      <c r="E477" s="54"/>
    </row>
    <row r="478" spans="3:5" x14ac:dyDescent="0.25">
      <c r="C478" s="73"/>
      <c r="E478" s="54"/>
    </row>
    <row r="479" spans="3:5" x14ac:dyDescent="0.25">
      <c r="C479" s="73"/>
      <c r="E479" s="54"/>
    </row>
    <row r="480" spans="3:5" x14ac:dyDescent="0.25">
      <c r="C480" s="73"/>
      <c r="E480" s="54"/>
    </row>
    <row r="481" spans="3:5" x14ac:dyDescent="0.25">
      <c r="C481" s="73"/>
      <c r="E481" s="54"/>
    </row>
    <row r="482" spans="3:5" x14ac:dyDescent="0.25">
      <c r="C482" s="73"/>
      <c r="E482" s="54"/>
    </row>
    <row r="483" spans="3:5" x14ac:dyDescent="0.25">
      <c r="C483" s="73"/>
      <c r="E483" s="54"/>
    </row>
    <row r="484" spans="3:5" x14ac:dyDescent="0.25">
      <c r="C484" s="73"/>
      <c r="E484" s="54"/>
    </row>
    <row r="485" spans="3:5" x14ac:dyDescent="0.25">
      <c r="C485" s="73"/>
      <c r="E485" s="54"/>
    </row>
    <row r="486" spans="3:5" x14ac:dyDescent="0.25">
      <c r="C486" s="73"/>
      <c r="E486" s="54"/>
    </row>
    <row r="487" spans="3:5" x14ac:dyDescent="0.25">
      <c r="C487" s="73"/>
      <c r="E487" s="54"/>
    </row>
    <row r="488" spans="3:5" x14ac:dyDescent="0.25">
      <c r="C488" s="73"/>
      <c r="E488" s="54"/>
    </row>
    <row r="489" spans="3:5" x14ac:dyDescent="0.25">
      <c r="C489" s="73"/>
      <c r="E489" s="54"/>
    </row>
    <row r="490" spans="3:5" x14ac:dyDescent="0.25">
      <c r="C490" s="73"/>
      <c r="E490" s="54"/>
    </row>
    <row r="491" spans="3:5" x14ac:dyDescent="0.25">
      <c r="C491" s="73"/>
      <c r="E491" s="54"/>
    </row>
    <row r="492" spans="3:5" x14ac:dyDescent="0.25">
      <c r="C492" s="73"/>
      <c r="E492" s="54"/>
    </row>
    <row r="493" spans="3:5" x14ac:dyDescent="0.25">
      <c r="C493" s="73"/>
      <c r="E493" s="54"/>
    </row>
    <row r="494" spans="3:5" x14ac:dyDescent="0.25">
      <c r="C494" s="73"/>
      <c r="E494" s="54"/>
    </row>
    <row r="495" spans="3:5" x14ac:dyDescent="0.25">
      <c r="C495" s="73"/>
      <c r="E495" s="54"/>
    </row>
    <row r="496" spans="3:5" x14ac:dyDescent="0.25">
      <c r="C496" s="73"/>
      <c r="E496" s="54"/>
    </row>
    <row r="497" spans="3:5" x14ac:dyDescent="0.25">
      <c r="C497" s="73"/>
      <c r="E497" s="54"/>
    </row>
    <row r="498" spans="3:5" x14ac:dyDescent="0.25">
      <c r="C498" s="73"/>
      <c r="E498" s="54"/>
    </row>
    <row r="499" spans="3:5" x14ac:dyDescent="0.25">
      <c r="C499" s="73"/>
      <c r="E499" s="54"/>
    </row>
    <row r="500" spans="3:5" x14ac:dyDescent="0.25">
      <c r="C500" s="73"/>
      <c r="E500" s="54"/>
    </row>
    <row r="501" spans="3:5" x14ac:dyDescent="0.25">
      <c r="C501" s="73"/>
      <c r="E501" s="54"/>
    </row>
    <row r="502" spans="3:5" x14ac:dyDescent="0.25">
      <c r="C502" s="73"/>
      <c r="E502" s="54"/>
    </row>
    <row r="503" spans="3:5" x14ac:dyDescent="0.25">
      <c r="C503" s="73"/>
      <c r="E503" s="54"/>
    </row>
    <row r="504" spans="3:5" x14ac:dyDescent="0.25">
      <c r="C504" s="73"/>
      <c r="E504" s="54"/>
    </row>
    <row r="505" spans="3:5" x14ac:dyDescent="0.25">
      <c r="C505" s="73"/>
      <c r="E505" s="54"/>
    </row>
    <row r="506" spans="3:5" x14ac:dyDescent="0.25">
      <c r="C506" s="73"/>
      <c r="E506" s="54"/>
    </row>
    <row r="507" spans="3:5" x14ac:dyDescent="0.25">
      <c r="C507" s="73"/>
      <c r="E507" s="54"/>
    </row>
    <row r="508" spans="3:5" x14ac:dyDescent="0.25">
      <c r="C508" s="73"/>
      <c r="E508" s="54"/>
    </row>
    <row r="509" spans="3:5" x14ac:dyDescent="0.25">
      <c r="C509" s="73"/>
      <c r="E509" s="54"/>
    </row>
    <row r="510" spans="3:5" x14ac:dyDescent="0.25">
      <c r="C510" s="73"/>
      <c r="E510" s="54"/>
    </row>
    <row r="511" spans="3:5" x14ac:dyDescent="0.25">
      <c r="C511" s="73"/>
      <c r="E511" s="54"/>
    </row>
    <row r="512" spans="3:5" x14ac:dyDescent="0.25">
      <c r="C512" s="73"/>
      <c r="E512" s="54"/>
    </row>
    <row r="513" spans="3:5" x14ac:dyDescent="0.25">
      <c r="C513" s="73"/>
      <c r="E513" s="54"/>
    </row>
    <row r="514" spans="3:5" x14ac:dyDescent="0.25">
      <c r="C514" s="73"/>
      <c r="E514" s="54"/>
    </row>
    <row r="515" spans="3:5" x14ac:dyDescent="0.25">
      <c r="C515" s="73"/>
      <c r="E515" s="54"/>
    </row>
    <row r="516" spans="3:5" x14ac:dyDescent="0.25">
      <c r="C516" s="73"/>
      <c r="E516" s="54"/>
    </row>
    <row r="517" spans="3:5" x14ac:dyDescent="0.25">
      <c r="C517" s="73"/>
      <c r="E517" s="54"/>
    </row>
    <row r="518" spans="3:5" x14ac:dyDescent="0.25">
      <c r="C518" s="73"/>
      <c r="E518" s="54"/>
    </row>
    <row r="519" spans="3:5" x14ac:dyDescent="0.25">
      <c r="C519" s="73"/>
      <c r="E519" s="54"/>
    </row>
    <row r="520" spans="3:5" x14ac:dyDescent="0.25">
      <c r="C520" s="73"/>
      <c r="E520" s="54"/>
    </row>
    <row r="521" spans="3:5" x14ac:dyDescent="0.25">
      <c r="C521" s="73"/>
      <c r="E521" s="54"/>
    </row>
    <row r="522" spans="3:5" x14ac:dyDescent="0.25">
      <c r="C522" s="73"/>
      <c r="E522" s="54"/>
    </row>
    <row r="523" spans="3:5" x14ac:dyDescent="0.25">
      <c r="C523" s="73"/>
      <c r="E523" s="54"/>
    </row>
    <row r="524" spans="3:5" x14ac:dyDescent="0.25">
      <c r="C524" s="73"/>
      <c r="E524" s="54"/>
    </row>
    <row r="525" spans="3:5" x14ac:dyDescent="0.25">
      <c r="C525" s="73"/>
      <c r="E525" s="54"/>
    </row>
    <row r="526" spans="3:5" x14ac:dyDescent="0.25">
      <c r="C526" s="73"/>
      <c r="E526" s="54"/>
    </row>
    <row r="527" spans="3:5" x14ac:dyDescent="0.25">
      <c r="C527" s="73"/>
      <c r="E527" s="54"/>
    </row>
    <row r="528" spans="3:5" x14ac:dyDescent="0.25">
      <c r="C528" s="73"/>
      <c r="E528" s="54"/>
    </row>
    <row r="529" spans="3:5" x14ac:dyDescent="0.25">
      <c r="C529" s="73"/>
      <c r="E529" s="54"/>
    </row>
    <row r="530" spans="3:5" x14ac:dyDescent="0.25">
      <c r="C530" s="73"/>
      <c r="E530" s="54"/>
    </row>
    <row r="531" spans="3:5" x14ac:dyDescent="0.25">
      <c r="C531" s="73"/>
      <c r="E531" s="54"/>
    </row>
    <row r="532" spans="3:5" x14ac:dyDescent="0.25">
      <c r="C532" s="73"/>
      <c r="E532" s="54"/>
    </row>
    <row r="533" spans="3:5" x14ac:dyDescent="0.25">
      <c r="C533" s="73"/>
      <c r="E533" s="54"/>
    </row>
    <row r="534" spans="3:5" x14ac:dyDescent="0.25">
      <c r="C534" s="73"/>
      <c r="E534" s="54"/>
    </row>
    <row r="535" spans="3:5" x14ac:dyDescent="0.25">
      <c r="C535" s="73"/>
      <c r="E535" s="54"/>
    </row>
    <row r="536" spans="3:5" x14ac:dyDescent="0.25">
      <c r="C536" s="73"/>
      <c r="E536" s="54"/>
    </row>
    <row r="537" spans="3:5" x14ac:dyDescent="0.25">
      <c r="C537" s="73"/>
      <c r="E537" s="54"/>
    </row>
    <row r="538" spans="3:5" x14ac:dyDescent="0.25">
      <c r="C538" s="73"/>
      <c r="E538" s="54"/>
    </row>
    <row r="539" spans="3:5" x14ac:dyDescent="0.25">
      <c r="C539" s="73"/>
      <c r="E539" s="54"/>
    </row>
    <row r="540" spans="3:5" x14ac:dyDescent="0.25">
      <c r="C540" s="73"/>
      <c r="E540" s="54"/>
    </row>
    <row r="541" spans="3:5" x14ac:dyDescent="0.25">
      <c r="C541" s="73"/>
      <c r="E541" s="54"/>
    </row>
    <row r="542" spans="3:5" x14ac:dyDescent="0.25">
      <c r="C542" s="73"/>
      <c r="E542" s="54"/>
    </row>
    <row r="543" spans="3:5" x14ac:dyDescent="0.25">
      <c r="C543" s="73"/>
      <c r="E543" s="54"/>
    </row>
    <row r="544" spans="3:5" x14ac:dyDescent="0.25">
      <c r="C544" s="73"/>
      <c r="E544" s="54"/>
    </row>
    <row r="545" spans="3:5" x14ac:dyDescent="0.25">
      <c r="C545" s="73"/>
      <c r="E545" s="54"/>
    </row>
    <row r="546" spans="3:5" x14ac:dyDescent="0.25">
      <c r="C546" s="73"/>
      <c r="E546" s="54"/>
    </row>
    <row r="547" spans="3:5" x14ac:dyDescent="0.25">
      <c r="C547" s="73"/>
      <c r="E547" s="54"/>
    </row>
    <row r="548" spans="3:5" x14ac:dyDescent="0.25">
      <c r="C548" s="73"/>
      <c r="E548" s="54"/>
    </row>
    <row r="549" spans="3:5" x14ac:dyDescent="0.25">
      <c r="C549" s="73"/>
      <c r="E549" s="54"/>
    </row>
    <row r="550" spans="3:5" x14ac:dyDescent="0.25">
      <c r="C550" s="73"/>
      <c r="E550" s="54"/>
    </row>
    <row r="551" spans="3:5" x14ac:dyDescent="0.25">
      <c r="C551" s="73"/>
      <c r="E551" s="54"/>
    </row>
    <row r="552" spans="3:5" x14ac:dyDescent="0.25">
      <c r="C552" s="73"/>
      <c r="E552" s="54"/>
    </row>
    <row r="553" spans="3:5" x14ac:dyDescent="0.25">
      <c r="C553" s="73"/>
      <c r="E553" s="54"/>
    </row>
    <row r="554" spans="3:5" x14ac:dyDescent="0.25">
      <c r="C554" s="73"/>
      <c r="E554" s="54"/>
    </row>
    <row r="555" spans="3:5" x14ac:dyDescent="0.25">
      <c r="C555" s="73"/>
      <c r="E555" s="54"/>
    </row>
    <row r="556" spans="3:5" x14ac:dyDescent="0.25">
      <c r="C556" s="73"/>
      <c r="E556" s="54"/>
    </row>
    <row r="557" spans="3:5" x14ac:dyDescent="0.25">
      <c r="C557" s="73"/>
      <c r="E557" s="54"/>
    </row>
    <row r="558" spans="3:5" x14ac:dyDescent="0.25">
      <c r="C558" s="73"/>
      <c r="E558" s="54"/>
    </row>
    <row r="559" spans="3:5" x14ac:dyDescent="0.25">
      <c r="C559" s="73"/>
      <c r="E559" s="54"/>
    </row>
    <row r="560" spans="3:5" x14ac:dyDescent="0.25">
      <c r="C560" s="73"/>
      <c r="E560" s="54"/>
    </row>
    <row r="561" spans="3:5" x14ac:dyDescent="0.25">
      <c r="C561" s="73"/>
      <c r="E561" s="54"/>
    </row>
    <row r="562" spans="3:5" x14ac:dyDescent="0.25">
      <c r="C562" s="73"/>
      <c r="E562" s="54"/>
    </row>
    <row r="563" spans="3:5" x14ac:dyDescent="0.25">
      <c r="C563" s="73"/>
      <c r="E563" s="54"/>
    </row>
    <row r="564" spans="3:5" x14ac:dyDescent="0.25">
      <c r="C564" s="73"/>
      <c r="E564" s="54"/>
    </row>
    <row r="565" spans="3:5" x14ac:dyDescent="0.25">
      <c r="C565" s="73"/>
      <c r="E565" s="54"/>
    </row>
    <row r="566" spans="3:5" x14ac:dyDescent="0.25">
      <c r="C566" s="73"/>
      <c r="E566" s="54"/>
    </row>
    <row r="567" spans="3:5" x14ac:dyDescent="0.25">
      <c r="C567" s="73"/>
      <c r="E567" s="54"/>
    </row>
    <row r="568" spans="3:5" x14ac:dyDescent="0.25">
      <c r="C568" s="73"/>
      <c r="E568" s="54"/>
    </row>
    <row r="569" spans="3:5" x14ac:dyDescent="0.25">
      <c r="C569" s="73"/>
      <c r="E569" s="54"/>
    </row>
    <row r="570" spans="3:5" x14ac:dyDescent="0.25">
      <c r="C570" s="73"/>
      <c r="E570" s="54"/>
    </row>
    <row r="571" spans="3:5" x14ac:dyDescent="0.25">
      <c r="C571" s="73"/>
      <c r="E571" s="54"/>
    </row>
    <row r="572" spans="3:5" x14ac:dyDescent="0.25">
      <c r="C572" s="73"/>
      <c r="E572" s="54"/>
    </row>
    <row r="573" spans="3:5" x14ac:dyDescent="0.25">
      <c r="C573" s="73"/>
      <c r="E573" s="54"/>
    </row>
    <row r="574" spans="3:5" x14ac:dyDescent="0.25">
      <c r="C574" s="73"/>
      <c r="E574" s="54"/>
    </row>
    <row r="575" spans="3:5" x14ac:dyDescent="0.25">
      <c r="C575" s="73"/>
      <c r="E575" s="54"/>
    </row>
    <row r="576" spans="3:5" x14ac:dyDescent="0.25">
      <c r="C576" s="73"/>
      <c r="E576" s="54"/>
    </row>
    <row r="577" spans="3:5" x14ac:dyDescent="0.25">
      <c r="C577" s="73"/>
      <c r="E577" s="54"/>
    </row>
    <row r="578" spans="3:5" x14ac:dyDescent="0.25">
      <c r="C578" s="73"/>
      <c r="E578" s="54"/>
    </row>
    <row r="579" spans="3:5" x14ac:dyDescent="0.25">
      <c r="C579" s="73"/>
      <c r="E579" s="54"/>
    </row>
    <row r="580" spans="3:5" x14ac:dyDescent="0.25">
      <c r="C580" s="73"/>
      <c r="E580" s="54"/>
    </row>
    <row r="581" spans="3:5" x14ac:dyDescent="0.25">
      <c r="C581" s="73"/>
      <c r="E581" s="54"/>
    </row>
    <row r="582" spans="3:5" x14ac:dyDescent="0.25">
      <c r="C582" s="73"/>
      <c r="E582" s="54"/>
    </row>
    <row r="583" spans="3:5" x14ac:dyDescent="0.25">
      <c r="C583" s="73"/>
      <c r="E583" s="54"/>
    </row>
    <row r="584" spans="3:5" x14ac:dyDescent="0.25">
      <c r="C584" s="73"/>
      <c r="E584" s="54"/>
    </row>
    <row r="585" spans="3:5" x14ac:dyDescent="0.25">
      <c r="C585" s="73"/>
      <c r="E585" s="54"/>
    </row>
    <row r="586" spans="3:5" x14ac:dyDescent="0.25">
      <c r="C586" s="73"/>
      <c r="E586" s="54"/>
    </row>
    <row r="587" spans="3:5" x14ac:dyDescent="0.25">
      <c r="C587" s="73"/>
      <c r="E587" s="54"/>
    </row>
    <row r="588" spans="3:5" x14ac:dyDescent="0.25">
      <c r="C588" s="73"/>
      <c r="E588" s="54"/>
    </row>
    <row r="589" spans="3:5" x14ac:dyDescent="0.25">
      <c r="C589" s="73"/>
      <c r="E589" s="54"/>
    </row>
    <row r="590" spans="3:5" x14ac:dyDescent="0.25">
      <c r="C590" s="73"/>
      <c r="E590" s="54"/>
    </row>
    <row r="591" spans="3:5" x14ac:dyDescent="0.25">
      <c r="C591" s="73"/>
      <c r="E591" s="54"/>
    </row>
    <row r="592" spans="3:5" x14ac:dyDescent="0.25">
      <c r="C592" s="73"/>
      <c r="E592" s="54"/>
    </row>
    <row r="593" spans="3:5" x14ac:dyDescent="0.25">
      <c r="C593" s="73"/>
      <c r="E593" s="54"/>
    </row>
    <row r="594" spans="3:5" x14ac:dyDescent="0.25">
      <c r="C594" s="73"/>
      <c r="E594" s="54"/>
    </row>
    <row r="595" spans="3:5" x14ac:dyDescent="0.25">
      <c r="C595" s="73"/>
      <c r="E595" s="54"/>
    </row>
    <row r="596" spans="3:5" x14ac:dyDescent="0.25">
      <c r="C596" s="73"/>
      <c r="E596" s="54"/>
    </row>
    <row r="597" spans="3:5" x14ac:dyDescent="0.25">
      <c r="C597" s="73"/>
      <c r="E597" s="54"/>
    </row>
    <row r="598" spans="3:5" x14ac:dyDescent="0.25">
      <c r="C598" s="73"/>
      <c r="E598" s="54"/>
    </row>
    <row r="599" spans="3:5" x14ac:dyDescent="0.25">
      <c r="C599" s="73"/>
      <c r="E599" s="54"/>
    </row>
    <row r="600" spans="3:5" x14ac:dyDescent="0.25">
      <c r="C600" s="73"/>
      <c r="E600" s="54"/>
    </row>
    <row r="601" spans="3:5" x14ac:dyDescent="0.25">
      <c r="C601" s="73"/>
      <c r="E601" s="54"/>
    </row>
    <row r="602" spans="3:5" x14ac:dyDescent="0.25">
      <c r="C602" s="73"/>
      <c r="E602" s="54"/>
    </row>
    <row r="603" spans="3:5" x14ac:dyDescent="0.25">
      <c r="C603" s="73"/>
      <c r="E603" s="54"/>
    </row>
    <row r="604" spans="3:5" x14ac:dyDescent="0.25">
      <c r="C604" s="73"/>
      <c r="E604" s="54"/>
    </row>
    <row r="605" spans="3:5" x14ac:dyDescent="0.25">
      <c r="C605" s="73"/>
      <c r="E605" s="54"/>
    </row>
    <row r="606" spans="3:5" x14ac:dyDescent="0.25">
      <c r="C606" s="73"/>
      <c r="E606" s="54"/>
    </row>
    <row r="607" spans="3:5" x14ac:dyDescent="0.25">
      <c r="C607" s="73"/>
      <c r="E607" s="54"/>
    </row>
    <row r="608" spans="3:5" x14ac:dyDescent="0.25">
      <c r="C608" s="73"/>
      <c r="E608" s="54"/>
    </row>
    <row r="609" spans="3:5" x14ac:dyDescent="0.25">
      <c r="C609" s="73"/>
      <c r="E609" s="54"/>
    </row>
    <row r="610" spans="3:5" x14ac:dyDescent="0.25">
      <c r="C610" s="73"/>
      <c r="E610" s="54"/>
    </row>
    <row r="611" spans="3:5" x14ac:dyDescent="0.25">
      <c r="C611" s="73"/>
      <c r="E611" s="54"/>
    </row>
    <row r="612" spans="3:5" x14ac:dyDescent="0.25">
      <c r="C612" s="73"/>
      <c r="E612" s="54"/>
    </row>
    <row r="613" spans="3:5" x14ac:dyDescent="0.25">
      <c r="C613" s="73"/>
      <c r="E613" s="54"/>
    </row>
    <row r="614" spans="3:5" x14ac:dyDescent="0.25">
      <c r="C614" s="73"/>
      <c r="E614" s="54"/>
    </row>
    <row r="615" spans="3:5" x14ac:dyDescent="0.25">
      <c r="C615" s="73"/>
      <c r="E615" s="54"/>
    </row>
    <row r="616" spans="3:5" x14ac:dyDescent="0.25">
      <c r="C616" s="73"/>
      <c r="E616" s="54"/>
    </row>
    <row r="617" spans="3:5" x14ac:dyDescent="0.25">
      <c r="C617" s="73"/>
      <c r="E617" s="54"/>
    </row>
    <row r="618" spans="3:5" x14ac:dyDescent="0.25">
      <c r="C618" s="73"/>
      <c r="E618" s="54"/>
    </row>
    <row r="619" spans="3:5" x14ac:dyDescent="0.25">
      <c r="C619" s="73"/>
      <c r="E619" s="54"/>
    </row>
    <row r="620" spans="3:5" x14ac:dyDescent="0.25">
      <c r="C620" s="73"/>
      <c r="E620" s="54"/>
    </row>
    <row r="621" spans="3:5" x14ac:dyDescent="0.25">
      <c r="C621" s="73"/>
      <c r="E621" s="54"/>
    </row>
    <row r="622" spans="3:5" x14ac:dyDescent="0.25">
      <c r="C622" s="73"/>
      <c r="E622" s="54"/>
    </row>
    <row r="623" spans="3:5" x14ac:dyDescent="0.25">
      <c r="C623" s="73"/>
      <c r="E623" s="54"/>
    </row>
    <row r="624" spans="3:5" x14ac:dyDescent="0.25">
      <c r="C624" s="73"/>
      <c r="E624" s="54"/>
    </row>
    <row r="625" spans="3:5" x14ac:dyDescent="0.25">
      <c r="C625" s="73"/>
      <c r="E625" s="54"/>
    </row>
    <row r="626" spans="3:5" x14ac:dyDescent="0.25">
      <c r="C626" s="73"/>
      <c r="E626" s="54"/>
    </row>
    <row r="627" spans="3:5" x14ac:dyDescent="0.25">
      <c r="C627" s="73"/>
      <c r="E627" s="54"/>
    </row>
    <row r="628" spans="3:5" x14ac:dyDescent="0.25">
      <c r="C628" s="73"/>
      <c r="E628" s="54"/>
    </row>
    <row r="629" spans="3:5" x14ac:dyDescent="0.25">
      <c r="C629" s="73"/>
      <c r="E629" s="54"/>
    </row>
    <row r="630" spans="3:5" x14ac:dyDescent="0.25">
      <c r="C630" s="73"/>
      <c r="E630" s="54"/>
    </row>
    <row r="631" spans="3:5" x14ac:dyDescent="0.25">
      <c r="C631" s="73"/>
      <c r="E631" s="54"/>
    </row>
    <row r="632" spans="3:5" x14ac:dyDescent="0.25">
      <c r="C632" s="73"/>
      <c r="E632" s="54"/>
    </row>
    <row r="633" spans="3:5" x14ac:dyDescent="0.25">
      <c r="C633" s="73"/>
      <c r="E633" s="54"/>
    </row>
    <row r="634" spans="3:5" x14ac:dyDescent="0.25">
      <c r="C634" s="73"/>
      <c r="E634" s="54"/>
    </row>
    <row r="635" spans="3:5" x14ac:dyDescent="0.25">
      <c r="C635" s="73"/>
      <c r="E635" s="54"/>
    </row>
    <row r="636" spans="3:5" x14ac:dyDescent="0.25">
      <c r="C636" s="73"/>
      <c r="E636" s="54"/>
    </row>
    <row r="637" spans="3:5" x14ac:dyDescent="0.25">
      <c r="C637" s="73"/>
      <c r="E637" s="54"/>
    </row>
    <row r="638" spans="3:5" x14ac:dyDescent="0.25">
      <c r="C638" s="73"/>
      <c r="E638" s="54"/>
    </row>
    <row r="639" spans="3:5" x14ac:dyDescent="0.25">
      <c r="C639" s="73"/>
      <c r="E639" s="54"/>
    </row>
    <row r="640" spans="3:5" x14ac:dyDescent="0.25">
      <c r="C640" s="73"/>
      <c r="E640" s="54"/>
    </row>
    <row r="641" spans="3:5" x14ac:dyDescent="0.25">
      <c r="C641" s="73"/>
      <c r="E641" s="54"/>
    </row>
    <row r="642" spans="3:5" x14ac:dyDescent="0.25">
      <c r="C642" s="73"/>
      <c r="E642" s="54"/>
    </row>
    <row r="643" spans="3:5" x14ac:dyDescent="0.25">
      <c r="C643" s="73"/>
      <c r="E643" s="54"/>
    </row>
    <row r="644" spans="3:5" x14ac:dyDescent="0.25">
      <c r="C644" s="73"/>
      <c r="E644" s="54"/>
    </row>
    <row r="645" spans="3:5" x14ac:dyDescent="0.25">
      <c r="C645" s="73"/>
      <c r="E645" s="54"/>
    </row>
    <row r="646" spans="3:5" x14ac:dyDescent="0.25">
      <c r="C646" s="73"/>
      <c r="E646" s="54"/>
    </row>
    <row r="647" spans="3:5" x14ac:dyDescent="0.25">
      <c r="C647" s="73"/>
      <c r="E647" s="54"/>
    </row>
    <row r="648" spans="3:5" x14ac:dyDescent="0.25">
      <c r="C648" s="73"/>
      <c r="E648" s="54"/>
    </row>
    <row r="649" spans="3:5" x14ac:dyDescent="0.25">
      <c r="C649" s="73"/>
      <c r="E649" s="54"/>
    </row>
    <row r="650" spans="3:5" x14ac:dyDescent="0.25">
      <c r="C650" s="73"/>
      <c r="E650" s="54"/>
    </row>
    <row r="651" spans="3:5" x14ac:dyDescent="0.25">
      <c r="C651" s="73"/>
      <c r="E651" s="54"/>
    </row>
    <row r="652" spans="3:5" x14ac:dyDescent="0.25">
      <c r="C652" s="73"/>
      <c r="E652" s="54"/>
    </row>
    <row r="653" spans="3:5" x14ac:dyDescent="0.25">
      <c r="C653" s="73"/>
      <c r="E653" s="54"/>
    </row>
    <row r="654" spans="3:5" x14ac:dyDescent="0.25">
      <c r="C654" s="73"/>
      <c r="E654" s="54"/>
    </row>
    <row r="655" spans="3:5" x14ac:dyDescent="0.25">
      <c r="C655" s="73"/>
      <c r="E655" s="54"/>
    </row>
    <row r="656" spans="3:5" x14ac:dyDescent="0.25">
      <c r="C656" s="73"/>
      <c r="E656" s="54"/>
    </row>
    <row r="657" spans="3:5" x14ac:dyDescent="0.25">
      <c r="C657" s="73"/>
      <c r="E657" s="54"/>
    </row>
    <row r="658" spans="3:5" x14ac:dyDescent="0.25">
      <c r="C658" s="73"/>
      <c r="E658" s="54"/>
    </row>
    <row r="659" spans="3:5" x14ac:dyDescent="0.25">
      <c r="C659" s="73"/>
      <c r="E659" s="54"/>
    </row>
    <row r="660" spans="3:5" x14ac:dyDescent="0.25">
      <c r="C660" s="73"/>
      <c r="E660" s="54"/>
    </row>
    <row r="661" spans="3:5" x14ac:dyDescent="0.25">
      <c r="C661" s="73"/>
      <c r="E661" s="54"/>
    </row>
    <row r="662" spans="3:5" x14ac:dyDescent="0.25">
      <c r="C662" s="73"/>
      <c r="E662" s="54"/>
    </row>
    <row r="663" spans="3:5" x14ac:dyDescent="0.25">
      <c r="C663" s="73"/>
      <c r="E663" s="54"/>
    </row>
    <row r="664" spans="3:5" x14ac:dyDescent="0.25">
      <c r="C664" s="73"/>
      <c r="E664" s="54"/>
    </row>
    <row r="665" spans="3:5" x14ac:dyDescent="0.25">
      <c r="C665" s="73"/>
      <c r="E665" s="54"/>
    </row>
    <row r="666" spans="3:5" x14ac:dyDescent="0.25">
      <c r="C666" s="73"/>
      <c r="E666" s="54"/>
    </row>
    <row r="667" spans="3:5" x14ac:dyDescent="0.25">
      <c r="C667" s="73"/>
      <c r="E667" s="54"/>
    </row>
    <row r="668" spans="3:5" x14ac:dyDescent="0.25">
      <c r="C668" s="73"/>
      <c r="E668" s="54"/>
    </row>
    <row r="669" spans="3:5" x14ac:dyDescent="0.25">
      <c r="C669" s="73"/>
      <c r="E669" s="54"/>
    </row>
    <row r="670" spans="3:5" x14ac:dyDescent="0.25">
      <c r="C670" s="73"/>
      <c r="E670" s="54"/>
    </row>
    <row r="671" spans="3:5" x14ac:dyDescent="0.25">
      <c r="C671" s="73"/>
      <c r="E671" s="54"/>
    </row>
    <row r="672" spans="3:5" x14ac:dyDescent="0.25">
      <c r="C672" s="73"/>
      <c r="E672" s="54"/>
    </row>
    <row r="673" spans="3:5" x14ac:dyDescent="0.25">
      <c r="C673" s="73"/>
      <c r="E673" s="54"/>
    </row>
    <row r="674" spans="3:5" x14ac:dyDescent="0.25">
      <c r="C674" s="73"/>
      <c r="E674" s="54"/>
    </row>
    <row r="675" spans="3:5" x14ac:dyDescent="0.25">
      <c r="C675" s="73"/>
      <c r="E675" s="54"/>
    </row>
    <row r="676" spans="3:5" x14ac:dyDescent="0.25">
      <c r="C676" s="73"/>
      <c r="E676" s="54"/>
    </row>
    <row r="677" spans="3:5" x14ac:dyDescent="0.25">
      <c r="C677" s="73"/>
      <c r="E677" s="54"/>
    </row>
    <row r="678" spans="3:5" x14ac:dyDescent="0.25">
      <c r="C678" s="73"/>
      <c r="E678" s="54"/>
    </row>
    <row r="679" spans="3:5" x14ac:dyDescent="0.25">
      <c r="C679" s="73"/>
      <c r="E679" s="54"/>
    </row>
    <row r="680" spans="3:5" x14ac:dyDescent="0.25">
      <c r="C680" s="73"/>
      <c r="E680" s="54"/>
    </row>
    <row r="681" spans="3:5" x14ac:dyDescent="0.25">
      <c r="C681" s="73"/>
      <c r="E681" s="54"/>
    </row>
    <row r="682" spans="3:5" x14ac:dyDescent="0.25">
      <c r="C682" s="73"/>
      <c r="E682" s="54"/>
    </row>
    <row r="683" spans="3:5" x14ac:dyDescent="0.25">
      <c r="C683" s="73"/>
      <c r="E683" s="54"/>
    </row>
    <row r="684" spans="3:5" x14ac:dyDescent="0.25">
      <c r="C684" s="73"/>
      <c r="E684" s="54"/>
    </row>
    <row r="685" spans="3:5" x14ac:dyDescent="0.25">
      <c r="C685" s="73"/>
      <c r="E685" s="54"/>
    </row>
    <row r="686" spans="3:5" x14ac:dyDescent="0.25">
      <c r="C686" s="73"/>
      <c r="E686" s="54"/>
    </row>
    <row r="687" spans="3:5" x14ac:dyDescent="0.25">
      <c r="C687" s="73"/>
      <c r="E687" s="54"/>
    </row>
    <row r="688" spans="3:5" x14ac:dyDescent="0.25">
      <c r="C688" s="73"/>
      <c r="E688" s="54"/>
    </row>
    <row r="689" spans="3:5" x14ac:dyDescent="0.25">
      <c r="C689" s="73"/>
      <c r="E689" s="54"/>
    </row>
    <row r="690" spans="3:5" x14ac:dyDescent="0.25">
      <c r="C690" s="73"/>
      <c r="E690" s="54"/>
    </row>
    <row r="691" spans="3:5" x14ac:dyDescent="0.25">
      <c r="C691" s="73"/>
      <c r="E691" s="54"/>
    </row>
    <row r="692" spans="3:5" x14ac:dyDescent="0.25">
      <c r="C692" s="73"/>
      <c r="E692" s="54"/>
    </row>
    <row r="693" spans="3:5" x14ac:dyDescent="0.25">
      <c r="C693" s="73"/>
      <c r="E693" s="54"/>
    </row>
    <row r="694" spans="3:5" x14ac:dyDescent="0.25">
      <c r="C694" s="73"/>
      <c r="E694" s="54"/>
    </row>
    <row r="695" spans="3:5" x14ac:dyDescent="0.25">
      <c r="C695" s="73"/>
      <c r="E695" s="54"/>
    </row>
    <row r="696" spans="3:5" x14ac:dyDescent="0.25">
      <c r="C696" s="73"/>
      <c r="E696" s="54"/>
    </row>
    <row r="697" spans="3:5" x14ac:dyDescent="0.25">
      <c r="C697" s="73"/>
      <c r="E697" s="54"/>
    </row>
    <row r="698" spans="3:5" x14ac:dyDescent="0.25">
      <c r="C698" s="73"/>
      <c r="E698" s="54"/>
    </row>
    <row r="699" spans="3:5" x14ac:dyDescent="0.25">
      <c r="C699" s="73"/>
      <c r="E699" s="54"/>
    </row>
    <row r="700" spans="3:5" x14ac:dyDescent="0.25">
      <c r="C700" s="73"/>
      <c r="E700" s="54"/>
    </row>
    <row r="701" spans="3:5" x14ac:dyDescent="0.25">
      <c r="C701" s="73"/>
      <c r="E701" s="54"/>
    </row>
    <row r="702" spans="3:5" x14ac:dyDescent="0.25">
      <c r="C702" s="73"/>
      <c r="E702" s="54"/>
    </row>
    <row r="703" spans="3:5" x14ac:dyDescent="0.25">
      <c r="C703" s="73"/>
      <c r="E703" s="54"/>
    </row>
    <row r="704" spans="3:5" x14ac:dyDescent="0.25">
      <c r="C704" s="73"/>
      <c r="E704" s="54"/>
    </row>
    <row r="705" spans="3:5" x14ac:dyDescent="0.25">
      <c r="C705" s="73"/>
      <c r="E705" s="54"/>
    </row>
    <row r="706" spans="3:5" x14ac:dyDescent="0.25">
      <c r="C706" s="73"/>
      <c r="E706" s="54"/>
    </row>
    <row r="707" spans="3:5" x14ac:dyDescent="0.25">
      <c r="C707" s="73"/>
      <c r="E707" s="54"/>
    </row>
    <row r="708" spans="3:5" x14ac:dyDescent="0.25">
      <c r="C708" s="73"/>
      <c r="E708" s="54"/>
    </row>
    <row r="709" spans="3:5" x14ac:dyDescent="0.25">
      <c r="C709" s="73"/>
      <c r="E709" s="54"/>
    </row>
    <row r="710" spans="3:5" x14ac:dyDescent="0.25">
      <c r="C710" s="73"/>
      <c r="E710" s="54"/>
    </row>
    <row r="711" spans="3:5" x14ac:dyDescent="0.25">
      <c r="C711" s="73"/>
      <c r="E711" s="54"/>
    </row>
    <row r="712" spans="3:5" x14ac:dyDescent="0.25">
      <c r="C712" s="73"/>
      <c r="E712" s="54"/>
    </row>
    <row r="713" spans="3:5" x14ac:dyDescent="0.25">
      <c r="C713" s="73"/>
      <c r="E713" s="54"/>
    </row>
    <row r="714" spans="3:5" x14ac:dyDescent="0.25">
      <c r="C714" s="73"/>
      <c r="E714" s="54"/>
    </row>
    <row r="715" spans="3:5" x14ac:dyDescent="0.25">
      <c r="C715" s="73"/>
      <c r="E715" s="54"/>
    </row>
    <row r="716" spans="3:5" x14ac:dyDescent="0.25">
      <c r="C716" s="73"/>
      <c r="E716" s="54"/>
    </row>
    <row r="717" spans="3:5" x14ac:dyDescent="0.25">
      <c r="C717" s="73"/>
      <c r="E717" s="54"/>
    </row>
    <row r="718" spans="3:5" x14ac:dyDescent="0.25">
      <c r="C718" s="73"/>
      <c r="E718" s="54"/>
    </row>
    <row r="719" spans="3:5" x14ac:dyDescent="0.25">
      <c r="C719" s="73"/>
      <c r="E719" s="54"/>
    </row>
    <row r="720" spans="3:5" x14ac:dyDescent="0.25">
      <c r="C720" s="73"/>
      <c r="E720" s="54"/>
    </row>
    <row r="721" spans="3:5" x14ac:dyDescent="0.25">
      <c r="C721" s="73"/>
      <c r="E721" s="54"/>
    </row>
    <row r="722" spans="3:5" x14ac:dyDescent="0.25">
      <c r="C722" s="73"/>
      <c r="E722" s="54"/>
    </row>
    <row r="723" spans="3:5" x14ac:dyDescent="0.25">
      <c r="C723" s="73"/>
      <c r="E723" s="54"/>
    </row>
    <row r="724" spans="3:5" x14ac:dyDescent="0.25">
      <c r="C724" s="73"/>
      <c r="E724" s="54"/>
    </row>
    <row r="725" spans="3:5" x14ac:dyDescent="0.25">
      <c r="C725" s="73"/>
      <c r="E725" s="54"/>
    </row>
    <row r="726" spans="3:5" x14ac:dyDescent="0.25">
      <c r="C726" s="73"/>
      <c r="E726" s="54"/>
    </row>
    <row r="727" spans="3:5" x14ac:dyDescent="0.25">
      <c r="C727" s="73"/>
      <c r="E727" s="54"/>
    </row>
    <row r="728" spans="3:5" x14ac:dyDescent="0.25">
      <c r="C728" s="73"/>
      <c r="E728" s="54"/>
    </row>
    <row r="729" spans="3:5" x14ac:dyDescent="0.25">
      <c r="C729" s="73"/>
      <c r="E729" s="54"/>
    </row>
    <row r="730" spans="3:5" x14ac:dyDescent="0.25">
      <c r="C730" s="73"/>
      <c r="E730" s="54"/>
    </row>
    <row r="731" spans="3:5" x14ac:dyDescent="0.25">
      <c r="C731" s="73"/>
      <c r="E731" s="54"/>
    </row>
    <row r="732" spans="3:5" x14ac:dyDescent="0.25">
      <c r="C732" s="73"/>
      <c r="E732" s="54"/>
    </row>
    <row r="733" spans="3:5" x14ac:dyDescent="0.25">
      <c r="C733" s="73"/>
      <c r="E733" s="54"/>
    </row>
    <row r="734" spans="3:5" x14ac:dyDescent="0.25">
      <c r="C734" s="73"/>
      <c r="E734" s="54"/>
    </row>
    <row r="735" spans="3:5" x14ac:dyDescent="0.25">
      <c r="C735" s="73"/>
      <c r="E735" s="54"/>
    </row>
    <row r="736" spans="3:5" x14ac:dyDescent="0.25">
      <c r="C736" s="73"/>
      <c r="E736" s="54"/>
    </row>
    <row r="737" spans="3:5" x14ac:dyDescent="0.25">
      <c r="C737" s="73"/>
      <c r="E737" s="54"/>
    </row>
    <row r="738" spans="3:5" x14ac:dyDescent="0.25">
      <c r="C738" s="73"/>
      <c r="E738" s="54"/>
    </row>
    <row r="739" spans="3:5" x14ac:dyDescent="0.25">
      <c r="C739" s="73"/>
      <c r="E739" s="54"/>
    </row>
    <row r="740" spans="3:5" x14ac:dyDescent="0.25">
      <c r="C740" s="73"/>
      <c r="E740" s="54"/>
    </row>
    <row r="741" spans="3:5" x14ac:dyDescent="0.25">
      <c r="C741" s="73"/>
      <c r="E741" s="54"/>
    </row>
    <row r="742" spans="3:5" x14ac:dyDescent="0.25">
      <c r="C742" s="73"/>
      <c r="E742" s="54"/>
    </row>
    <row r="743" spans="3:5" x14ac:dyDescent="0.25">
      <c r="C743" s="73"/>
      <c r="E743" s="54"/>
    </row>
    <row r="744" spans="3:5" x14ac:dyDescent="0.25">
      <c r="C744" s="73"/>
      <c r="E744" s="54"/>
    </row>
    <row r="745" spans="3:5" x14ac:dyDescent="0.25">
      <c r="C745" s="73"/>
      <c r="E745" s="54"/>
    </row>
    <row r="746" spans="3:5" x14ac:dyDescent="0.25">
      <c r="C746" s="73"/>
      <c r="E746" s="54"/>
    </row>
    <row r="747" spans="3:5" x14ac:dyDescent="0.25">
      <c r="C747" s="73"/>
      <c r="E747" s="54"/>
    </row>
    <row r="748" spans="3:5" x14ac:dyDescent="0.25">
      <c r="C748" s="73"/>
      <c r="E748" s="54"/>
    </row>
    <row r="749" spans="3:5" x14ac:dyDescent="0.25">
      <c r="C749" s="73"/>
      <c r="E749" s="54"/>
    </row>
    <row r="750" spans="3:5" x14ac:dyDescent="0.25">
      <c r="C750" s="73"/>
      <c r="E750" s="54"/>
    </row>
    <row r="751" spans="3:5" x14ac:dyDescent="0.25">
      <c r="C751" s="73"/>
      <c r="E751" s="54"/>
    </row>
    <row r="752" spans="3:5" x14ac:dyDescent="0.25">
      <c r="C752" s="73"/>
      <c r="E752" s="54"/>
    </row>
    <row r="753" spans="3:5" x14ac:dyDescent="0.25">
      <c r="C753" s="73"/>
      <c r="E753" s="54"/>
    </row>
    <row r="754" spans="3:5" x14ac:dyDescent="0.25">
      <c r="C754" s="73"/>
      <c r="E754" s="54"/>
    </row>
    <row r="755" spans="3:5" x14ac:dyDescent="0.25">
      <c r="C755" s="73"/>
      <c r="E755" s="54"/>
    </row>
    <row r="756" spans="3:5" x14ac:dyDescent="0.25">
      <c r="C756" s="73"/>
      <c r="E756" s="54"/>
    </row>
    <row r="757" spans="3:5" x14ac:dyDescent="0.25">
      <c r="C757" s="73"/>
      <c r="E757" s="54"/>
    </row>
    <row r="758" spans="3:5" x14ac:dyDescent="0.25">
      <c r="C758" s="73"/>
      <c r="E758" s="54"/>
    </row>
    <row r="759" spans="3:5" x14ac:dyDescent="0.25">
      <c r="C759" s="73"/>
      <c r="E759" s="54"/>
    </row>
    <row r="760" spans="3:5" x14ac:dyDescent="0.25">
      <c r="C760" s="73"/>
      <c r="E760" s="54"/>
    </row>
    <row r="761" spans="3:5" x14ac:dyDescent="0.25">
      <c r="C761" s="73"/>
      <c r="E761" s="54"/>
    </row>
    <row r="762" spans="3:5" x14ac:dyDescent="0.25">
      <c r="C762" s="73"/>
      <c r="E762" s="54"/>
    </row>
    <row r="763" spans="3:5" x14ac:dyDescent="0.25">
      <c r="C763" s="73"/>
      <c r="E763" s="54"/>
    </row>
    <row r="764" spans="3:5" x14ac:dyDescent="0.25">
      <c r="C764" s="73"/>
      <c r="E764" s="54"/>
    </row>
    <row r="765" spans="3:5" x14ac:dyDescent="0.25">
      <c r="C765" s="73"/>
      <c r="E765" s="54"/>
    </row>
    <row r="766" spans="3:5" x14ac:dyDescent="0.25">
      <c r="C766" s="73"/>
      <c r="E766" s="54"/>
    </row>
    <row r="767" spans="3:5" x14ac:dyDescent="0.25">
      <c r="C767" s="73"/>
      <c r="E767" s="54"/>
    </row>
    <row r="768" spans="3:5" x14ac:dyDescent="0.25">
      <c r="C768" s="73"/>
      <c r="E768" s="54"/>
    </row>
    <row r="769" spans="3:5" x14ac:dyDescent="0.25">
      <c r="C769" s="73"/>
      <c r="E769" s="54"/>
    </row>
    <row r="770" spans="3:5" x14ac:dyDescent="0.25">
      <c r="C770" s="73"/>
      <c r="E770" s="54"/>
    </row>
    <row r="771" spans="3:5" x14ac:dyDescent="0.25">
      <c r="C771" s="73"/>
      <c r="E771" s="54"/>
    </row>
    <row r="772" spans="3:5" x14ac:dyDescent="0.25">
      <c r="C772" s="73"/>
      <c r="E772" s="54"/>
    </row>
    <row r="773" spans="3:5" x14ac:dyDescent="0.25">
      <c r="C773" s="73"/>
      <c r="E773" s="54"/>
    </row>
    <row r="774" spans="3:5" x14ac:dyDescent="0.25">
      <c r="C774" s="73"/>
      <c r="E774" s="54"/>
    </row>
    <row r="775" spans="3:5" x14ac:dyDescent="0.25">
      <c r="C775" s="73"/>
      <c r="E775" s="54"/>
    </row>
    <row r="776" spans="3:5" x14ac:dyDescent="0.25">
      <c r="C776" s="73"/>
      <c r="E776" s="54"/>
    </row>
    <row r="777" spans="3:5" x14ac:dyDescent="0.25">
      <c r="C777" s="73"/>
      <c r="E777" s="54"/>
    </row>
    <row r="778" spans="3:5" x14ac:dyDescent="0.25">
      <c r="C778" s="73"/>
      <c r="E778" s="54"/>
    </row>
    <row r="779" spans="3:5" x14ac:dyDescent="0.25">
      <c r="C779" s="73"/>
      <c r="E779" s="54"/>
    </row>
    <row r="780" spans="3:5" x14ac:dyDescent="0.25">
      <c r="C780" s="73"/>
      <c r="E780" s="54"/>
    </row>
    <row r="781" spans="3:5" x14ac:dyDescent="0.25">
      <c r="C781" s="73"/>
      <c r="E781" s="54"/>
    </row>
    <row r="782" spans="3:5" x14ac:dyDescent="0.25">
      <c r="C782" s="73"/>
      <c r="E782" s="54"/>
    </row>
    <row r="783" spans="3:5" x14ac:dyDescent="0.25">
      <c r="C783" s="73"/>
      <c r="E783" s="54"/>
    </row>
    <row r="784" spans="3:5" x14ac:dyDescent="0.25">
      <c r="C784" s="73"/>
      <c r="E784" s="54"/>
    </row>
    <row r="785" spans="3:5" x14ac:dyDescent="0.25">
      <c r="C785" s="73"/>
      <c r="E785" s="54"/>
    </row>
    <row r="786" spans="3:5" x14ac:dyDescent="0.25">
      <c r="C786" s="73"/>
      <c r="E786" s="54"/>
    </row>
    <row r="787" spans="3:5" x14ac:dyDescent="0.25">
      <c r="C787" s="73"/>
      <c r="E787" s="54"/>
    </row>
    <row r="788" spans="3:5" x14ac:dyDescent="0.25">
      <c r="C788" s="73"/>
      <c r="E788" s="54"/>
    </row>
    <row r="789" spans="3:5" x14ac:dyDescent="0.25">
      <c r="C789" s="73"/>
      <c r="E789" s="54"/>
    </row>
    <row r="790" spans="3:5" x14ac:dyDescent="0.25">
      <c r="C790" s="73"/>
      <c r="E790" s="54"/>
    </row>
    <row r="791" spans="3:5" x14ac:dyDescent="0.25">
      <c r="C791" s="73"/>
      <c r="E791" s="54"/>
    </row>
    <row r="792" spans="3:5" x14ac:dyDescent="0.25">
      <c r="C792" s="73"/>
      <c r="E792" s="54"/>
    </row>
    <row r="793" spans="3:5" x14ac:dyDescent="0.25">
      <c r="C793" s="73"/>
      <c r="E793" s="54"/>
    </row>
    <row r="794" spans="3:5" x14ac:dyDescent="0.25">
      <c r="C794" s="73"/>
      <c r="E794" s="54"/>
    </row>
    <row r="795" spans="3:5" x14ac:dyDescent="0.25">
      <c r="C795" s="73"/>
      <c r="E795" s="54"/>
    </row>
    <row r="796" spans="3:5" x14ac:dyDescent="0.25">
      <c r="C796" s="73"/>
      <c r="E796" s="54"/>
    </row>
    <row r="797" spans="3:5" x14ac:dyDescent="0.25">
      <c r="C797" s="73"/>
      <c r="E797" s="54"/>
    </row>
    <row r="798" spans="3:5" x14ac:dyDescent="0.25">
      <c r="C798" s="73"/>
      <c r="E798" s="54"/>
    </row>
    <row r="799" spans="3:5" x14ac:dyDescent="0.25">
      <c r="C799" s="73"/>
      <c r="E799" s="54"/>
    </row>
    <row r="800" spans="3:5" x14ac:dyDescent="0.25">
      <c r="C800" s="73"/>
      <c r="E800" s="54"/>
    </row>
    <row r="801" spans="3:5" x14ac:dyDescent="0.25">
      <c r="C801" s="73"/>
      <c r="E801" s="54"/>
    </row>
    <row r="802" spans="3:5" x14ac:dyDescent="0.25">
      <c r="C802" s="73"/>
      <c r="E802" s="54"/>
    </row>
    <row r="803" spans="3:5" x14ac:dyDescent="0.25">
      <c r="C803" s="73"/>
      <c r="E803" s="54"/>
    </row>
    <row r="804" spans="3:5" x14ac:dyDescent="0.25">
      <c r="C804" s="73"/>
      <c r="E804" s="54"/>
    </row>
    <row r="805" spans="3:5" x14ac:dyDescent="0.25">
      <c r="C805" s="73"/>
      <c r="E805" s="54"/>
    </row>
    <row r="806" spans="3:5" x14ac:dyDescent="0.25">
      <c r="C806" s="73"/>
      <c r="E806" s="54"/>
    </row>
    <row r="807" spans="3:5" x14ac:dyDescent="0.25">
      <c r="C807" s="73"/>
      <c r="E807" s="54"/>
    </row>
    <row r="808" spans="3:5" x14ac:dyDescent="0.25">
      <c r="C808" s="73"/>
      <c r="E808" s="54"/>
    </row>
    <row r="809" spans="3:5" x14ac:dyDescent="0.25">
      <c r="C809" s="73"/>
      <c r="E809" s="54"/>
    </row>
    <row r="810" spans="3:5" x14ac:dyDescent="0.25">
      <c r="C810" s="73"/>
      <c r="E810" s="54"/>
    </row>
    <row r="811" spans="3:5" x14ac:dyDescent="0.25">
      <c r="C811" s="73"/>
      <c r="E811" s="54"/>
    </row>
    <row r="812" spans="3:5" x14ac:dyDescent="0.25">
      <c r="C812" s="73"/>
      <c r="E812" s="54"/>
    </row>
    <row r="813" spans="3:5" x14ac:dyDescent="0.25">
      <c r="C813" s="73"/>
      <c r="E813" s="54"/>
    </row>
    <row r="814" spans="3:5" x14ac:dyDescent="0.25">
      <c r="C814" s="73"/>
      <c r="E814" s="54"/>
    </row>
    <row r="815" spans="3:5" x14ac:dyDescent="0.25">
      <c r="C815" s="73"/>
      <c r="E815" s="54"/>
    </row>
    <row r="816" spans="3:5" x14ac:dyDescent="0.25">
      <c r="C816" s="73"/>
      <c r="E816" s="54"/>
    </row>
    <row r="817" spans="3:5" x14ac:dyDescent="0.25">
      <c r="C817" s="73"/>
      <c r="E817" s="54"/>
    </row>
    <row r="818" spans="3:5" x14ac:dyDescent="0.25">
      <c r="C818" s="73"/>
      <c r="E818" s="54"/>
    </row>
    <row r="819" spans="3:5" x14ac:dyDescent="0.25">
      <c r="C819" s="73"/>
      <c r="E819" s="54"/>
    </row>
    <row r="820" spans="3:5" x14ac:dyDescent="0.25">
      <c r="C820" s="73"/>
      <c r="E820" s="54"/>
    </row>
    <row r="821" spans="3:5" x14ac:dyDescent="0.25">
      <c r="C821" s="73"/>
      <c r="E821" s="54"/>
    </row>
    <row r="822" spans="3:5" x14ac:dyDescent="0.25">
      <c r="C822" s="73"/>
      <c r="E822" s="54"/>
    </row>
    <row r="823" spans="3:5" x14ac:dyDescent="0.25">
      <c r="C823" s="73"/>
      <c r="E823" s="54"/>
    </row>
    <row r="824" spans="3:5" x14ac:dyDescent="0.25">
      <c r="C824" s="73"/>
      <c r="E824" s="54"/>
    </row>
    <row r="825" spans="3:5" x14ac:dyDescent="0.25">
      <c r="C825" s="73"/>
      <c r="E825" s="54"/>
    </row>
    <row r="826" spans="3:5" x14ac:dyDescent="0.25">
      <c r="C826" s="73"/>
      <c r="E826" s="54"/>
    </row>
    <row r="827" spans="3:5" x14ac:dyDescent="0.25">
      <c r="C827" s="73"/>
      <c r="E827" s="54"/>
    </row>
    <row r="828" spans="3:5" x14ac:dyDescent="0.25">
      <c r="C828" s="73"/>
      <c r="E828" s="54"/>
    </row>
    <row r="829" spans="3:5" x14ac:dyDescent="0.25">
      <c r="C829" s="73"/>
      <c r="E829" s="54"/>
    </row>
    <row r="830" spans="3:5" x14ac:dyDescent="0.25">
      <c r="C830" s="73"/>
      <c r="E830" s="54"/>
    </row>
    <row r="831" spans="3:5" x14ac:dyDescent="0.25">
      <c r="C831" s="73"/>
      <c r="E831" s="54"/>
    </row>
    <row r="832" spans="3:5" x14ac:dyDescent="0.25">
      <c r="C832" s="73"/>
      <c r="E832" s="54"/>
    </row>
    <row r="833" spans="3:5" x14ac:dyDescent="0.25">
      <c r="C833" s="73"/>
      <c r="E833" s="54"/>
    </row>
    <row r="834" spans="3:5" x14ac:dyDescent="0.25">
      <c r="C834" s="73"/>
      <c r="E834" s="54"/>
    </row>
    <row r="835" spans="3:5" x14ac:dyDescent="0.25">
      <c r="C835" s="73"/>
      <c r="E835" s="54"/>
    </row>
    <row r="836" spans="3:5" x14ac:dyDescent="0.25">
      <c r="C836" s="73"/>
      <c r="E836" s="54"/>
    </row>
    <row r="837" spans="3:5" x14ac:dyDescent="0.25">
      <c r="C837" s="73"/>
      <c r="E837" s="54"/>
    </row>
    <row r="838" spans="3:5" x14ac:dyDescent="0.25">
      <c r="C838" s="73"/>
      <c r="E838" s="54"/>
    </row>
    <row r="839" spans="3:5" x14ac:dyDescent="0.25">
      <c r="C839" s="73"/>
      <c r="E839" s="54"/>
    </row>
    <row r="840" spans="3:5" x14ac:dyDescent="0.25">
      <c r="C840" s="73"/>
      <c r="E840" s="54"/>
    </row>
    <row r="841" spans="3:5" x14ac:dyDescent="0.25">
      <c r="C841" s="73"/>
      <c r="E841" s="54"/>
    </row>
    <row r="842" spans="3:5" x14ac:dyDescent="0.25">
      <c r="C842" s="73"/>
      <c r="E842" s="54"/>
    </row>
    <row r="843" spans="3:5" x14ac:dyDescent="0.25">
      <c r="C843" s="73"/>
      <c r="E843" s="54"/>
    </row>
    <row r="844" spans="3:5" x14ac:dyDescent="0.25">
      <c r="C844" s="73"/>
      <c r="E844" s="54"/>
    </row>
    <row r="845" spans="3:5" x14ac:dyDescent="0.25">
      <c r="C845" s="73"/>
      <c r="E845" s="54"/>
    </row>
    <row r="846" spans="3:5" x14ac:dyDescent="0.25">
      <c r="C846" s="73"/>
      <c r="E846" s="54"/>
    </row>
    <row r="847" spans="3:5" x14ac:dyDescent="0.25">
      <c r="C847" s="73"/>
      <c r="E847" s="54"/>
    </row>
    <row r="848" spans="3:5" x14ac:dyDescent="0.25">
      <c r="C848" s="73"/>
      <c r="E848" s="54"/>
    </row>
    <row r="849" spans="3:5" x14ac:dyDescent="0.25">
      <c r="C849" s="73"/>
      <c r="E849" s="54"/>
    </row>
    <row r="850" spans="3:5" x14ac:dyDescent="0.25">
      <c r="C850" s="73"/>
      <c r="E850" s="54"/>
    </row>
    <row r="851" spans="3:5" x14ac:dyDescent="0.25">
      <c r="C851" s="73"/>
      <c r="E851" s="54"/>
    </row>
    <row r="852" spans="3:5" x14ac:dyDescent="0.25">
      <c r="C852" s="73"/>
      <c r="E852" s="54"/>
    </row>
    <row r="853" spans="3:5" x14ac:dyDescent="0.25">
      <c r="C853" s="73"/>
      <c r="E853" s="54"/>
    </row>
    <row r="854" spans="3:5" x14ac:dyDescent="0.25">
      <c r="C854" s="73"/>
      <c r="E854" s="54"/>
    </row>
    <row r="855" spans="3:5" x14ac:dyDescent="0.25">
      <c r="C855" s="73"/>
      <c r="E855" s="54"/>
    </row>
    <row r="856" spans="3:5" x14ac:dyDescent="0.25">
      <c r="C856" s="73"/>
      <c r="E856" s="54"/>
    </row>
    <row r="857" spans="3:5" x14ac:dyDescent="0.25">
      <c r="C857" s="73"/>
      <c r="E857" s="54"/>
    </row>
    <row r="858" spans="3:5" x14ac:dyDescent="0.25">
      <c r="C858" s="73"/>
      <c r="E858" s="54"/>
    </row>
    <row r="859" spans="3:5" x14ac:dyDescent="0.25">
      <c r="C859" s="73"/>
      <c r="E859" s="54"/>
    </row>
    <row r="860" spans="3:5" x14ac:dyDescent="0.25">
      <c r="C860" s="73"/>
      <c r="E860" s="54"/>
    </row>
    <row r="861" spans="3:5" x14ac:dyDescent="0.25">
      <c r="C861" s="73"/>
      <c r="E861" s="54"/>
    </row>
    <row r="862" spans="3:5" x14ac:dyDescent="0.25">
      <c r="C862" s="73"/>
      <c r="E862" s="54"/>
    </row>
    <row r="863" spans="3:5" x14ac:dyDescent="0.25">
      <c r="C863" s="73"/>
      <c r="E863" s="54"/>
    </row>
    <row r="864" spans="3:5" x14ac:dyDescent="0.25">
      <c r="C864" s="73"/>
      <c r="E864" s="54"/>
    </row>
    <row r="865" spans="3:5" x14ac:dyDescent="0.25">
      <c r="C865" s="73"/>
      <c r="E865" s="54"/>
    </row>
    <row r="866" spans="3:5" x14ac:dyDescent="0.25">
      <c r="C866" s="73"/>
      <c r="E866" s="54"/>
    </row>
    <row r="867" spans="3:5" x14ac:dyDescent="0.25">
      <c r="C867" s="73"/>
      <c r="E867" s="54"/>
    </row>
    <row r="868" spans="3:5" x14ac:dyDescent="0.25">
      <c r="C868" s="73"/>
      <c r="E868" s="54"/>
    </row>
    <row r="869" spans="3:5" x14ac:dyDescent="0.25">
      <c r="C869" s="73"/>
      <c r="E869" s="54"/>
    </row>
    <row r="870" spans="3:5" x14ac:dyDescent="0.25">
      <c r="C870" s="73"/>
      <c r="E870" s="54"/>
    </row>
    <row r="871" spans="3:5" x14ac:dyDescent="0.25">
      <c r="C871" s="73"/>
      <c r="E871" s="54"/>
    </row>
    <row r="872" spans="3:5" x14ac:dyDescent="0.25">
      <c r="C872" s="73"/>
      <c r="E872" s="54"/>
    </row>
    <row r="873" spans="3:5" x14ac:dyDescent="0.25">
      <c r="C873" s="73"/>
      <c r="E873" s="54"/>
    </row>
    <row r="874" spans="3:5" x14ac:dyDescent="0.25">
      <c r="C874" s="73"/>
      <c r="E874" s="54"/>
    </row>
    <row r="875" spans="3:5" x14ac:dyDescent="0.25">
      <c r="C875" s="73"/>
      <c r="E875" s="54"/>
    </row>
    <row r="876" spans="3:5" x14ac:dyDescent="0.25">
      <c r="C876" s="73"/>
      <c r="E876" s="54"/>
    </row>
    <row r="877" spans="3:5" x14ac:dyDescent="0.25">
      <c r="C877" s="73"/>
      <c r="E877" s="54"/>
    </row>
    <row r="878" spans="3:5" x14ac:dyDescent="0.25">
      <c r="C878" s="73"/>
      <c r="E878" s="54"/>
    </row>
    <row r="879" spans="3:5" x14ac:dyDescent="0.25">
      <c r="C879" s="73"/>
      <c r="E879" s="54"/>
    </row>
    <row r="880" spans="3:5" x14ac:dyDescent="0.25">
      <c r="C880" s="73"/>
      <c r="E880" s="54"/>
    </row>
    <row r="881" spans="3:5" x14ac:dyDescent="0.25">
      <c r="C881" s="73"/>
      <c r="E881" s="54"/>
    </row>
    <row r="882" spans="3:5" x14ac:dyDescent="0.25">
      <c r="C882" s="73"/>
      <c r="E882" s="54"/>
    </row>
    <row r="883" spans="3:5" x14ac:dyDescent="0.25">
      <c r="C883" s="73"/>
      <c r="E883" s="54"/>
    </row>
    <row r="884" spans="3:5" x14ac:dyDescent="0.25">
      <c r="C884" s="73"/>
      <c r="E884" s="54"/>
    </row>
    <row r="885" spans="3:5" x14ac:dyDescent="0.25">
      <c r="C885" s="73"/>
      <c r="E885" s="54"/>
    </row>
    <row r="886" spans="3:5" x14ac:dyDescent="0.25">
      <c r="C886" s="73"/>
      <c r="E886" s="54"/>
    </row>
    <row r="887" spans="3:5" x14ac:dyDescent="0.25">
      <c r="C887" s="73"/>
      <c r="E887" s="54"/>
    </row>
    <row r="888" spans="3:5" x14ac:dyDescent="0.25">
      <c r="C888" s="73"/>
      <c r="E888" s="54"/>
    </row>
    <row r="889" spans="3:5" x14ac:dyDescent="0.25">
      <c r="C889" s="73"/>
      <c r="E889" s="54"/>
    </row>
    <row r="890" spans="3:5" x14ac:dyDescent="0.25">
      <c r="C890" s="73"/>
      <c r="E890" s="54"/>
    </row>
    <row r="891" spans="3:5" x14ac:dyDescent="0.25">
      <c r="C891" s="73"/>
      <c r="E891" s="54"/>
    </row>
    <row r="892" spans="3:5" x14ac:dyDescent="0.25">
      <c r="C892" s="73"/>
      <c r="E892" s="54"/>
    </row>
    <row r="893" spans="3:5" x14ac:dyDescent="0.25">
      <c r="C893" s="73"/>
      <c r="E893" s="54"/>
    </row>
    <row r="894" spans="3:5" x14ac:dyDescent="0.25">
      <c r="C894" s="73"/>
      <c r="E894" s="54"/>
    </row>
    <row r="895" spans="3:5" x14ac:dyDescent="0.25">
      <c r="C895" s="73"/>
      <c r="E895" s="54"/>
    </row>
    <row r="896" spans="3:5" x14ac:dyDescent="0.25">
      <c r="C896" s="73"/>
      <c r="E896" s="54"/>
    </row>
    <row r="897" spans="3:5" x14ac:dyDescent="0.25">
      <c r="C897" s="73"/>
      <c r="E897" s="54"/>
    </row>
    <row r="898" spans="3:5" x14ac:dyDescent="0.25">
      <c r="C898" s="73"/>
      <c r="E898" s="54"/>
    </row>
    <row r="899" spans="3:5" x14ac:dyDescent="0.25">
      <c r="C899" s="73"/>
      <c r="E899" s="54"/>
    </row>
    <row r="900" spans="3:5" x14ac:dyDescent="0.25">
      <c r="C900" s="73"/>
      <c r="E900" s="54"/>
    </row>
    <row r="901" spans="3:5" x14ac:dyDescent="0.25">
      <c r="C901" s="73"/>
      <c r="E901" s="54"/>
    </row>
    <row r="902" spans="3:5" x14ac:dyDescent="0.25">
      <c r="C902" s="73"/>
      <c r="E902" s="54"/>
    </row>
    <row r="903" spans="3:5" x14ac:dyDescent="0.25">
      <c r="C903" s="73"/>
      <c r="E903" s="54"/>
    </row>
    <row r="904" spans="3:5" x14ac:dyDescent="0.25">
      <c r="C904" s="73"/>
      <c r="E904" s="54"/>
    </row>
    <row r="905" spans="3:5" x14ac:dyDescent="0.25">
      <c r="C905" s="73"/>
      <c r="E905" s="54"/>
    </row>
    <row r="906" spans="3:5" x14ac:dyDescent="0.25">
      <c r="C906" s="73"/>
      <c r="E906" s="54"/>
    </row>
    <row r="907" spans="3:5" x14ac:dyDescent="0.25">
      <c r="C907" s="73"/>
      <c r="E907" s="54"/>
    </row>
    <row r="908" spans="3:5" x14ac:dyDescent="0.25">
      <c r="C908" s="73"/>
      <c r="E908" s="54"/>
    </row>
    <row r="909" spans="3:5" x14ac:dyDescent="0.25">
      <c r="C909" s="73"/>
      <c r="E909" s="54"/>
    </row>
    <row r="910" spans="3:5" x14ac:dyDescent="0.25">
      <c r="C910" s="73"/>
      <c r="E910" s="54"/>
    </row>
    <row r="911" spans="3:5" x14ac:dyDescent="0.25">
      <c r="C911" s="73"/>
      <c r="E911" s="54"/>
    </row>
    <row r="912" spans="3:5" x14ac:dyDescent="0.25">
      <c r="C912" s="73"/>
      <c r="E912" s="54"/>
    </row>
    <row r="913" spans="3:5" x14ac:dyDescent="0.25">
      <c r="C913" s="73"/>
      <c r="E913" s="54"/>
    </row>
    <row r="914" spans="3:5" x14ac:dyDescent="0.25">
      <c r="C914" s="73"/>
      <c r="E914" s="54"/>
    </row>
    <row r="915" spans="3:5" x14ac:dyDescent="0.25">
      <c r="C915" s="73"/>
      <c r="E915" s="54"/>
    </row>
    <row r="916" spans="3:5" x14ac:dyDescent="0.25">
      <c r="C916" s="73"/>
      <c r="E916" s="54"/>
    </row>
    <row r="917" spans="3:5" x14ac:dyDescent="0.25">
      <c r="C917" s="73"/>
      <c r="E917" s="54"/>
    </row>
    <row r="918" spans="3:5" x14ac:dyDescent="0.25">
      <c r="C918" s="73"/>
      <c r="E918" s="54"/>
    </row>
    <row r="919" spans="3:5" x14ac:dyDescent="0.25">
      <c r="C919" s="73"/>
      <c r="E919" s="54"/>
    </row>
    <row r="920" spans="3:5" x14ac:dyDescent="0.25">
      <c r="C920" s="73"/>
      <c r="E920" s="54"/>
    </row>
    <row r="921" spans="3:5" x14ac:dyDescent="0.25">
      <c r="C921" s="73"/>
      <c r="E921" s="54"/>
    </row>
    <row r="922" spans="3:5" x14ac:dyDescent="0.25">
      <c r="C922" s="73"/>
      <c r="E922" s="54"/>
    </row>
    <row r="923" spans="3:5" x14ac:dyDescent="0.25">
      <c r="C923" s="73"/>
      <c r="E923" s="54"/>
    </row>
    <row r="924" spans="3:5" x14ac:dyDescent="0.25">
      <c r="C924" s="73"/>
      <c r="E924" s="54"/>
    </row>
    <row r="925" spans="3:5" x14ac:dyDescent="0.25">
      <c r="C925" s="73"/>
      <c r="E925" s="54"/>
    </row>
    <row r="926" spans="3:5" x14ac:dyDescent="0.25">
      <c r="C926" s="73"/>
      <c r="E926" s="54"/>
    </row>
    <row r="927" spans="3:5" x14ac:dyDescent="0.25">
      <c r="C927" s="73"/>
      <c r="E927" s="54"/>
    </row>
    <row r="928" spans="3:5" x14ac:dyDescent="0.25">
      <c r="C928" s="73"/>
      <c r="E928" s="54"/>
    </row>
    <row r="929" spans="3:5" x14ac:dyDescent="0.25">
      <c r="C929" s="73"/>
      <c r="E929" s="54"/>
    </row>
    <row r="930" spans="3:5" x14ac:dyDescent="0.25">
      <c r="C930" s="73"/>
      <c r="E930" s="54"/>
    </row>
    <row r="931" spans="3:5" x14ac:dyDescent="0.25">
      <c r="C931" s="73"/>
      <c r="E931" s="54"/>
    </row>
    <row r="932" spans="3:5" x14ac:dyDescent="0.25">
      <c r="C932" s="73"/>
      <c r="E932" s="54"/>
    </row>
    <row r="933" spans="3:5" x14ac:dyDescent="0.25">
      <c r="C933" s="73"/>
      <c r="E933" s="54"/>
    </row>
    <row r="934" spans="3:5" x14ac:dyDescent="0.25">
      <c r="C934" s="73"/>
      <c r="E934" s="54"/>
    </row>
    <row r="935" spans="3:5" x14ac:dyDescent="0.25">
      <c r="C935" s="73"/>
      <c r="E935" s="54"/>
    </row>
    <row r="936" spans="3:5" x14ac:dyDescent="0.25">
      <c r="C936" s="73"/>
      <c r="E936" s="54"/>
    </row>
    <row r="937" spans="3:5" x14ac:dyDescent="0.25">
      <c r="C937" s="73"/>
      <c r="E937" s="54"/>
    </row>
    <row r="938" spans="3:5" x14ac:dyDescent="0.25">
      <c r="C938" s="73"/>
      <c r="E938" s="54"/>
    </row>
    <row r="939" spans="3:5" x14ac:dyDescent="0.25">
      <c r="C939" s="73"/>
      <c r="E939" s="54"/>
    </row>
    <row r="940" spans="3:5" x14ac:dyDescent="0.25">
      <c r="C940" s="73"/>
      <c r="E940" s="54"/>
    </row>
    <row r="941" spans="3:5" x14ac:dyDescent="0.25">
      <c r="C941" s="73"/>
      <c r="E941" s="54"/>
    </row>
    <row r="942" spans="3:5" x14ac:dyDescent="0.25">
      <c r="C942" s="73"/>
      <c r="E942" s="54"/>
    </row>
    <row r="943" spans="3:5" x14ac:dyDescent="0.25">
      <c r="C943" s="73"/>
      <c r="E943" s="54"/>
    </row>
    <row r="944" spans="3:5" x14ac:dyDescent="0.25">
      <c r="C944" s="73"/>
      <c r="E944" s="54"/>
    </row>
    <row r="945" spans="3:5" x14ac:dyDescent="0.25">
      <c r="C945" s="73"/>
      <c r="E945" s="54"/>
    </row>
    <row r="946" spans="3:5" x14ac:dyDescent="0.25">
      <c r="C946" s="73"/>
      <c r="E946" s="54"/>
    </row>
    <row r="947" spans="3:5" x14ac:dyDescent="0.25">
      <c r="C947" s="73"/>
      <c r="E947" s="54"/>
    </row>
    <row r="948" spans="3:5" x14ac:dyDescent="0.25">
      <c r="C948" s="73"/>
      <c r="E948" s="54"/>
    </row>
    <row r="949" spans="3:5" x14ac:dyDescent="0.25">
      <c r="C949" s="73"/>
      <c r="E949" s="54"/>
    </row>
    <row r="950" spans="3:5" x14ac:dyDescent="0.25">
      <c r="C950" s="73"/>
      <c r="E950" s="54"/>
    </row>
    <row r="951" spans="3:5" x14ac:dyDescent="0.25">
      <c r="C951" s="73"/>
      <c r="E951" s="54"/>
    </row>
    <row r="952" spans="3:5" x14ac:dyDescent="0.25">
      <c r="C952" s="73"/>
      <c r="E952" s="54"/>
    </row>
    <row r="953" spans="3:5" x14ac:dyDescent="0.25">
      <c r="C953" s="73"/>
      <c r="E953" s="54"/>
    </row>
    <row r="954" spans="3:5" x14ac:dyDescent="0.25">
      <c r="C954" s="73"/>
      <c r="E954" s="54"/>
    </row>
    <row r="955" spans="3:5" x14ac:dyDescent="0.25">
      <c r="C955" s="73"/>
      <c r="E955" s="54"/>
    </row>
    <row r="956" spans="3:5" x14ac:dyDescent="0.25">
      <c r="C956" s="73"/>
      <c r="E956" s="54"/>
    </row>
    <row r="957" spans="3:5" x14ac:dyDescent="0.25">
      <c r="C957" s="73"/>
      <c r="E957" s="54"/>
    </row>
    <row r="958" spans="3:5" x14ac:dyDescent="0.25">
      <c r="C958" s="73"/>
      <c r="E958" s="54"/>
    </row>
    <row r="959" spans="3:5" x14ac:dyDescent="0.25">
      <c r="C959" s="73"/>
      <c r="E959" s="54"/>
    </row>
    <row r="960" spans="3:5" x14ac:dyDescent="0.25">
      <c r="C960" s="73"/>
      <c r="E960" s="54"/>
    </row>
    <row r="961" spans="3:5" x14ac:dyDescent="0.25">
      <c r="C961" s="73"/>
      <c r="E961" s="54"/>
    </row>
    <row r="962" spans="3:5" x14ac:dyDescent="0.25">
      <c r="C962" s="73"/>
      <c r="E962" s="54"/>
    </row>
    <row r="963" spans="3:5" x14ac:dyDescent="0.25">
      <c r="C963" s="73"/>
      <c r="E963" s="54"/>
    </row>
    <row r="964" spans="3:5" x14ac:dyDescent="0.25">
      <c r="C964" s="73"/>
      <c r="E964" s="54"/>
    </row>
    <row r="965" spans="3:5" x14ac:dyDescent="0.25">
      <c r="C965" s="73"/>
      <c r="E965" s="54"/>
    </row>
    <row r="966" spans="3:5" x14ac:dyDescent="0.25">
      <c r="C966" s="73"/>
      <c r="E966" s="54"/>
    </row>
    <row r="967" spans="3:5" x14ac:dyDescent="0.25">
      <c r="C967" s="73"/>
      <c r="E967" s="54"/>
    </row>
    <row r="968" spans="3:5" x14ac:dyDescent="0.25">
      <c r="C968" s="73"/>
      <c r="E968" s="54"/>
    </row>
    <row r="969" spans="3:5" x14ac:dyDescent="0.25">
      <c r="C969" s="73"/>
      <c r="E969" s="54"/>
    </row>
    <row r="970" spans="3:5" x14ac:dyDescent="0.25">
      <c r="C970" s="73"/>
      <c r="E970" s="54"/>
    </row>
    <row r="971" spans="3:5" x14ac:dyDescent="0.25">
      <c r="C971" s="73"/>
      <c r="E971" s="54"/>
    </row>
    <row r="972" spans="3:5" x14ac:dyDescent="0.25">
      <c r="C972" s="73"/>
      <c r="E972" s="54"/>
    </row>
    <row r="973" spans="3:5" x14ac:dyDescent="0.25">
      <c r="C973" s="73"/>
      <c r="E973" s="54"/>
    </row>
    <row r="974" spans="3:5" x14ac:dyDescent="0.25">
      <c r="C974" s="73"/>
      <c r="E974" s="54"/>
    </row>
    <row r="975" spans="3:5" x14ac:dyDescent="0.25">
      <c r="C975" s="73"/>
      <c r="E975" s="54"/>
    </row>
    <row r="976" spans="3:5" x14ac:dyDescent="0.25">
      <c r="C976" s="73"/>
      <c r="E976" s="54"/>
    </row>
    <row r="977" spans="3:5" x14ac:dyDescent="0.25">
      <c r="C977" s="73"/>
      <c r="E977" s="54"/>
    </row>
    <row r="978" spans="3:5" x14ac:dyDescent="0.25">
      <c r="C978" s="73"/>
      <c r="E978" s="54"/>
    </row>
    <row r="979" spans="3:5" x14ac:dyDescent="0.25">
      <c r="C979" s="73"/>
      <c r="E979" s="54"/>
    </row>
    <row r="980" spans="3:5" x14ac:dyDescent="0.25">
      <c r="C980" s="73"/>
      <c r="E980" s="54"/>
    </row>
    <row r="981" spans="3:5" x14ac:dyDescent="0.25">
      <c r="C981" s="73"/>
      <c r="E981" s="54"/>
    </row>
    <row r="982" spans="3:5" x14ac:dyDescent="0.25">
      <c r="C982" s="73"/>
      <c r="E982" s="54"/>
    </row>
    <row r="983" spans="3:5" x14ac:dyDescent="0.25">
      <c r="C983" s="73"/>
      <c r="E983" s="54"/>
    </row>
    <row r="984" spans="3:5" x14ac:dyDescent="0.25">
      <c r="C984" s="73"/>
      <c r="E984" s="54"/>
    </row>
    <row r="985" spans="3:5" x14ac:dyDescent="0.25">
      <c r="C985" s="73"/>
      <c r="E985" s="54"/>
    </row>
    <row r="986" spans="3:5" x14ac:dyDescent="0.25">
      <c r="C986" s="73"/>
      <c r="E986" s="54"/>
    </row>
    <row r="987" spans="3:5" x14ac:dyDescent="0.25">
      <c r="C987" s="73"/>
      <c r="E987" s="54"/>
    </row>
    <row r="988" spans="3:5" x14ac:dyDescent="0.25">
      <c r="C988" s="73"/>
      <c r="E988" s="54"/>
    </row>
    <row r="989" spans="3:5" x14ac:dyDescent="0.25">
      <c r="C989" s="73"/>
      <c r="E989" s="54"/>
    </row>
    <row r="990" spans="3:5" x14ac:dyDescent="0.25">
      <c r="C990" s="73"/>
      <c r="E990" s="54"/>
    </row>
    <row r="991" spans="3:5" x14ac:dyDescent="0.25">
      <c r="C991" s="73"/>
      <c r="E991" s="54"/>
    </row>
    <row r="992" spans="3:5" x14ac:dyDescent="0.25">
      <c r="C992" s="73"/>
      <c r="E992" s="54"/>
    </row>
    <row r="993" spans="3:5" x14ac:dyDescent="0.25">
      <c r="C993" s="73"/>
      <c r="E993" s="54"/>
    </row>
    <row r="994" spans="3:5" x14ac:dyDescent="0.25">
      <c r="C994" s="73"/>
      <c r="E994" s="54"/>
    </row>
    <row r="995" spans="3:5" x14ac:dyDescent="0.25">
      <c r="C995" s="73"/>
      <c r="E995" s="54"/>
    </row>
    <row r="996" spans="3:5" x14ac:dyDescent="0.25">
      <c r="C996" s="73"/>
      <c r="E996" s="54"/>
    </row>
    <row r="997" spans="3:5" x14ac:dyDescent="0.25">
      <c r="C997" s="73"/>
      <c r="E997" s="54"/>
    </row>
    <row r="998" spans="3:5" x14ac:dyDescent="0.25">
      <c r="C998" s="73"/>
      <c r="E998" s="54"/>
    </row>
    <row r="999" spans="3:5" x14ac:dyDescent="0.25">
      <c r="C999" s="73"/>
      <c r="E999" s="54"/>
    </row>
    <row r="1000" spans="3:5" x14ac:dyDescent="0.25">
      <c r="C1000" s="73"/>
      <c r="E1000" s="54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2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9"/>
  <sheetViews>
    <sheetView showWhiteSpace="0" topLeftCell="A15" zoomScale="90" zoomScaleNormal="90" workbookViewId="0">
      <selection activeCell="C45" sqref="C45"/>
    </sheetView>
  </sheetViews>
  <sheetFormatPr baseColWidth="10" defaultColWidth="7.875" defaultRowHeight="15.75" x14ac:dyDescent="0.25"/>
  <cols>
    <col min="1" max="1" width="4.625" style="15" customWidth="1"/>
    <col min="2" max="2" width="49.5" style="13" customWidth="1"/>
    <col min="3" max="4" width="16" style="73" customWidth="1"/>
    <col min="5" max="5" width="4.5" style="13" customWidth="1"/>
    <col min="6" max="6" width="16" style="73" customWidth="1"/>
    <col min="7" max="7" width="7.875" style="13"/>
    <col min="8" max="8" width="16.625" style="54" customWidth="1"/>
    <col min="9" max="16384" width="7.875" style="13"/>
  </cols>
  <sheetData>
    <row r="1" spans="1:8" s="39" customFormat="1" ht="20.25" x14ac:dyDescent="0.3">
      <c r="A1" s="37"/>
      <c r="B1" s="40" t="s">
        <v>231</v>
      </c>
      <c r="C1" s="119"/>
      <c r="D1" s="119"/>
      <c r="F1" s="119"/>
      <c r="H1" s="52"/>
    </row>
    <row r="2" spans="1:8" x14ac:dyDescent="0.25">
      <c r="A2" s="28" t="s">
        <v>111</v>
      </c>
      <c r="B2" s="50" t="s">
        <v>109</v>
      </c>
      <c r="C2" s="104" t="s">
        <v>232</v>
      </c>
      <c r="D2" s="104" t="s">
        <v>192</v>
      </c>
      <c r="F2" s="63" t="s">
        <v>233</v>
      </c>
    </row>
    <row r="3" spans="1:8" x14ac:dyDescent="0.25">
      <c r="A3" s="21"/>
      <c r="B3" s="4" t="s">
        <v>113</v>
      </c>
      <c r="C3" s="118"/>
      <c r="D3" s="118"/>
      <c r="F3" s="118"/>
    </row>
    <row r="4" spans="1:8" x14ac:dyDescent="0.25">
      <c r="A4" s="19">
        <v>302</v>
      </c>
      <c r="B4" s="3" t="s">
        <v>114</v>
      </c>
      <c r="C4" s="115"/>
      <c r="D4" s="115">
        <v>3000</v>
      </c>
      <c r="F4" s="115">
        <v>3000</v>
      </c>
    </row>
    <row r="5" spans="1:8" x14ac:dyDescent="0.25">
      <c r="A5" s="19">
        <v>332</v>
      </c>
      <c r="B5" s="3" t="s">
        <v>22</v>
      </c>
      <c r="C5" s="115">
        <v>4156</v>
      </c>
      <c r="D5" s="115">
        <v>10000</v>
      </c>
      <c r="F5" s="115">
        <v>10000</v>
      </c>
    </row>
    <row r="6" spans="1:8" x14ac:dyDescent="0.25">
      <c r="A6" s="19">
        <v>336</v>
      </c>
      <c r="B6" s="3" t="s">
        <v>166</v>
      </c>
      <c r="C6" s="115"/>
      <c r="D6" s="115"/>
      <c r="F6" s="115"/>
    </row>
    <row r="7" spans="1:8" x14ac:dyDescent="0.25">
      <c r="A7" s="19">
        <v>354</v>
      </c>
      <c r="B7" s="3" t="s">
        <v>167</v>
      </c>
      <c r="C7" s="115"/>
      <c r="D7" s="115"/>
      <c r="F7" s="115"/>
    </row>
    <row r="8" spans="1:8" x14ac:dyDescent="0.25">
      <c r="A8" s="19">
        <v>375</v>
      </c>
      <c r="B8" s="3" t="s">
        <v>23</v>
      </c>
      <c r="C8" s="115"/>
      <c r="D8" s="115"/>
      <c r="F8" s="115"/>
    </row>
    <row r="9" spans="1:8" x14ac:dyDescent="0.25">
      <c r="A9" s="19">
        <v>381</v>
      </c>
      <c r="B9" s="3" t="s">
        <v>31</v>
      </c>
      <c r="C9" s="115"/>
      <c r="D9" s="115"/>
      <c r="F9" s="115"/>
    </row>
    <row r="10" spans="1:8" x14ac:dyDescent="0.25">
      <c r="A10" s="19">
        <v>395</v>
      </c>
      <c r="B10" s="3" t="s">
        <v>24</v>
      </c>
      <c r="C10" s="115">
        <v>34491</v>
      </c>
      <c r="D10" s="115"/>
      <c r="F10" s="115"/>
    </row>
    <row r="11" spans="1:8" x14ac:dyDescent="0.25">
      <c r="A11" s="29"/>
      <c r="B11" s="5" t="s">
        <v>95</v>
      </c>
      <c r="C11" s="116">
        <f>SUM(C4:C10)</f>
        <v>38647</v>
      </c>
      <c r="D11" s="116">
        <v>13000</v>
      </c>
      <c r="F11" s="116">
        <f>SUM(F4:F10)</f>
        <v>13000</v>
      </c>
    </row>
    <row r="12" spans="1:8" x14ac:dyDescent="0.25">
      <c r="A12" s="19"/>
      <c r="B12" s="3" t="s">
        <v>96</v>
      </c>
      <c r="C12" s="115"/>
      <c r="D12" s="115"/>
      <c r="F12" s="115"/>
    </row>
    <row r="13" spans="1:8" x14ac:dyDescent="0.25">
      <c r="A13" s="19">
        <v>402</v>
      </c>
      <c r="B13" s="3" t="s">
        <v>30</v>
      </c>
      <c r="C13" s="115">
        <v>1500</v>
      </c>
      <c r="D13" s="115">
        <v>3000</v>
      </c>
      <c r="F13" s="115">
        <v>3000</v>
      </c>
    </row>
    <row r="14" spans="1:8" x14ac:dyDescent="0.25">
      <c r="A14" s="19">
        <v>405</v>
      </c>
      <c r="B14" s="3" t="s">
        <v>25</v>
      </c>
      <c r="C14" s="115"/>
      <c r="D14" s="115"/>
      <c r="F14" s="115">
        <v>25000</v>
      </c>
    </row>
    <row r="15" spans="1:8" x14ac:dyDescent="0.25">
      <c r="A15" s="19">
        <v>406</v>
      </c>
      <c r="B15" s="3" t="s">
        <v>75</v>
      </c>
      <c r="C15" s="115"/>
      <c r="D15" s="115">
        <v>1000</v>
      </c>
      <c r="F15" s="115">
        <v>5000</v>
      </c>
    </row>
    <row r="16" spans="1:8" x14ac:dyDescent="0.25">
      <c r="A16" s="19">
        <v>416</v>
      </c>
      <c r="B16" s="3" t="s">
        <v>17</v>
      </c>
      <c r="C16" s="115"/>
      <c r="D16" s="115">
        <v>5000</v>
      </c>
      <c r="F16" s="115">
        <v>5000</v>
      </c>
    </row>
    <row r="17" spans="1:6" x14ac:dyDescent="0.25">
      <c r="A17" s="19">
        <v>418</v>
      </c>
      <c r="B17" s="3" t="s">
        <v>19</v>
      </c>
      <c r="C17" s="115"/>
      <c r="D17" s="115"/>
      <c r="F17" s="115"/>
    </row>
    <row r="18" spans="1:6" x14ac:dyDescent="0.25">
      <c r="A18" s="19">
        <v>421</v>
      </c>
      <c r="B18" s="3" t="s">
        <v>64</v>
      </c>
      <c r="C18" s="115"/>
      <c r="D18" s="115">
        <v>3000</v>
      </c>
      <c r="F18" s="115">
        <v>3000</v>
      </c>
    </row>
    <row r="19" spans="1:6" x14ac:dyDescent="0.25">
      <c r="A19" s="19">
        <v>422</v>
      </c>
      <c r="B19" s="3" t="s">
        <v>183</v>
      </c>
      <c r="C19" s="115"/>
      <c r="D19" s="115">
        <v>4000</v>
      </c>
      <c r="F19" s="115">
        <v>2000</v>
      </c>
    </row>
    <row r="20" spans="1:6" x14ac:dyDescent="0.25">
      <c r="A20" s="19">
        <v>425</v>
      </c>
      <c r="B20" s="3" t="s">
        <v>20</v>
      </c>
      <c r="C20" s="115"/>
      <c r="D20" s="115">
        <v>2000</v>
      </c>
      <c r="F20" s="115">
        <v>2000</v>
      </c>
    </row>
    <row r="21" spans="1:6" x14ac:dyDescent="0.25">
      <c r="A21" s="19">
        <v>430</v>
      </c>
      <c r="B21" s="3" t="s">
        <v>7</v>
      </c>
      <c r="C21" s="115"/>
      <c r="D21" s="115">
        <v>2000</v>
      </c>
      <c r="F21" s="115">
        <v>2000</v>
      </c>
    </row>
    <row r="22" spans="1:6" x14ac:dyDescent="0.25">
      <c r="A22" s="19">
        <v>450</v>
      </c>
      <c r="B22" s="3" t="s">
        <v>98</v>
      </c>
      <c r="C22" s="115">
        <v>7250</v>
      </c>
      <c r="D22" s="115">
        <v>11000</v>
      </c>
      <c r="F22" s="115">
        <v>10000</v>
      </c>
    </row>
    <row r="23" spans="1:6" x14ac:dyDescent="0.25">
      <c r="A23" s="19">
        <v>470</v>
      </c>
      <c r="B23" s="3" t="s">
        <v>97</v>
      </c>
      <c r="C23" s="115"/>
      <c r="D23" s="115">
        <v>3000</v>
      </c>
      <c r="F23" s="115">
        <v>3000</v>
      </c>
    </row>
    <row r="24" spans="1:6" x14ac:dyDescent="0.25">
      <c r="A24" s="29"/>
      <c r="B24" s="5" t="s">
        <v>11</v>
      </c>
      <c r="C24" s="116">
        <f>SUM(C13:C23)</f>
        <v>8750</v>
      </c>
      <c r="D24" s="116">
        <v>34000</v>
      </c>
      <c r="F24" s="116">
        <f>SUM(F13:F23)</f>
        <v>60000</v>
      </c>
    </row>
    <row r="25" spans="1:6" x14ac:dyDescent="0.25">
      <c r="A25" s="19"/>
      <c r="B25" s="3" t="s">
        <v>12</v>
      </c>
      <c r="C25" s="115"/>
      <c r="D25" s="115"/>
      <c r="F25" s="115"/>
    </row>
    <row r="26" spans="1:6" x14ac:dyDescent="0.25">
      <c r="A26" s="19">
        <v>520</v>
      </c>
      <c r="B26" s="3" t="s">
        <v>74</v>
      </c>
      <c r="C26" s="115">
        <v>336</v>
      </c>
      <c r="D26" s="115">
        <v>500</v>
      </c>
      <c r="F26" s="115">
        <v>500</v>
      </c>
    </row>
    <row r="27" spans="1:6" x14ac:dyDescent="0.25">
      <c r="A27" s="19">
        <v>550</v>
      </c>
      <c r="B27" s="3" t="s">
        <v>53</v>
      </c>
      <c r="C27" s="115"/>
      <c r="D27" s="115">
        <v>1000</v>
      </c>
      <c r="F27" s="115">
        <v>1000</v>
      </c>
    </row>
    <row r="28" spans="1:6" x14ac:dyDescent="0.25">
      <c r="A28" s="30"/>
      <c r="B28" s="5" t="s">
        <v>54</v>
      </c>
      <c r="C28" s="116">
        <f>SUM(C26:C27)</f>
        <v>336</v>
      </c>
      <c r="D28" s="116">
        <v>1500</v>
      </c>
      <c r="F28" s="116">
        <f>SUM(F26:F27)</f>
        <v>1500</v>
      </c>
    </row>
    <row r="29" spans="1:6" x14ac:dyDescent="0.25">
      <c r="A29" s="19"/>
      <c r="B29" s="4" t="s">
        <v>73</v>
      </c>
      <c r="C29" s="115"/>
      <c r="D29" s="115"/>
      <c r="F29" s="115"/>
    </row>
    <row r="30" spans="1:6" x14ac:dyDescent="0.25">
      <c r="A30" s="19">
        <v>680</v>
      </c>
      <c r="B30" s="3" t="s">
        <v>1</v>
      </c>
      <c r="C30" s="115">
        <v>2102</v>
      </c>
      <c r="D30" s="115">
        <v>2000</v>
      </c>
      <c r="F30" s="115">
        <v>2000</v>
      </c>
    </row>
    <row r="31" spans="1:6" x14ac:dyDescent="0.25">
      <c r="A31" s="29"/>
      <c r="B31" s="5" t="s">
        <v>72</v>
      </c>
      <c r="C31" s="116">
        <f>SUM(C30)</f>
        <v>2102</v>
      </c>
      <c r="D31" s="116">
        <v>2000</v>
      </c>
      <c r="F31" s="116">
        <f>SUM(F30)</f>
        <v>2000</v>
      </c>
    </row>
    <row r="32" spans="1:6" x14ac:dyDescent="0.25">
      <c r="A32" s="19"/>
      <c r="B32" s="3" t="s">
        <v>71</v>
      </c>
      <c r="C32" s="115"/>
      <c r="D32" s="115"/>
      <c r="F32" s="115"/>
    </row>
    <row r="33" spans="1:8" x14ac:dyDescent="0.25">
      <c r="A33" s="19"/>
      <c r="B33" s="3" t="s">
        <v>4</v>
      </c>
      <c r="C33" s="115"/>
      <c r="D33" s="115"/>
      <c r="F33" s="115"/>
    </row>
    <row r="34" spans="1:8" x14ac:dyDescent="0.25">
      <c r="A34" s="19">
        <v>754</v>
      </c>
      <c r="B34" s="3" t="s">
        <v>70</v>
      </c>
      <c r="C34" s="115"/>
      <c r="D34" s="115"/>
      <c r="F34" s="115"/>
    </row>
    <row r="35" spans="1:8" x14ac:dyDescent="0.25">
      <c r="A35" s="29"/>
      <c r="B35" s="5" t="s">
        <v>193</v>
      </c>
      <c r="C35" s="116">
        <f>SUM(C34:C34)</f>
        <v>0</v>
      </c>
      <c r="D35" s="116">
        <v>0</v>
      </c>
      <c r="F35" s="116">
        <f>SUM(F34:F34)</f>
        <v>0</v>
      </c>
    </row>
    <row r="36" spans="1:8" x14ac:dyDescent="0.25">
      <c r="A36" s="29"/>
      <c r="B36" s="5" t="s">
        <v>101</v>
      </c>
      <c r="C36" s="116">
        <f>C24+C28+C31+C35</f>
        <v>11188</v>
      </c>
      <c r="D36" s="116">
        <v>37500</v>
      </c>
      <c r="F36" s="116">
        <f>F24+F28+F31+F35</f>
        <v>63500</v>
      </c>
    </row>
    <row r="37" spans="1:8" x14ac:dyDescent="0.25">
      <c r="A37" s="29"/>
      <c r="B37" s="5" t="s">
        <v>102</v>
      </c>
      <c r="C37" s="116">
        <f>C11-C36</f>
        <v>27459</v>
      </c>
      <c r="D37" s="116">
        <v>-24500</v>
      </c>
      <c r="F37" s="116">
        <f>F11-F36</f>
        <v>-50500</v>
      </c>
    </row>
    <row r="38" spans="1:8" x14ac:dyDescent="0.25">
      <c r="A38" s="21"/>
      <c r="B38" s="4" t="s">
        <v>103</v>
      </c>
      <c r="C38" s="115"/>
      <c r="D38" s="115"/>
      <c r="F38" s="115"/>
    </row>
    <row r="39" spans="1:8" x14ac:dyDescent="0.25">
      <c r="A39" s="19">
        <v>801</v>
      </c>
      <c r="B39" s="3" t="s">
        <v>104</v>
      </c>
      <c r="C39" s="115">
        <v>683</v>
      </c>
      <c r="D39" s="115">
        <v>100</v>
      </c>
      <c r="F39" s="115">
        <v>600</v>
      </c>
    </row>
    <row r="40" spans="1:8" x14ac:dyDescent="0.25">
      <c r="A40" s="19">
        <v>802</v>
      </c>
      <c r="B40" s="3" t="s">
        <v>105</v>
      </c>
      <c r="C40" s="115"/>
      <c r="D40" s="115"/>
      <c r="F40" s="115"/>
    </row>
    <row r="41" spans="1:8" x14ac:dyDescent="0.25">
      <c r="A41" s="29"/>
      <c r="B41" s="5" t="s">
        <v>67</v>
      </c>
      <c r="C41" s="116">
        <f>C39-C40</f>
        <v>683</v>
      </c>
      <c r="D41" s="116">
        <v>100</v>
      </c>
      <c r="F41" s="116">
        <f>F39-F40</f>
        <v>600</v>
      </c>
    </row>
    <row r="42" spans="1:8" x14ac:dyDescent="0.25">
      <c r="A42" s="28">
        <v>890</v>
      </c>
      <c r="B42" s="1" t="s">
        <v>110</v>
      </c>
      <c r="C42" s="117">
        <f>C37+C41</f>
        <v>28142</v>
      </c>
      <c r="D42" s="117">
        <v>-24400</v>
      </c>
      <c r="F42" s="117">
        <f>F37+F41</f>
        <v>-49900</v>
      </c>
      <c r="G42" s="201"/>
    </row>
    <row r="43" spans="1:8" x14ac:dyDescent="0.25">
      <c r="A43" s="19"/>
      <c r="B43" s="3" t="s">
        <v>140</v>
      </c>
      <c r="C43" s="118"/>
      <c r="D43" s="118"/>
      <c r="F43" s="118"/>
    </row>
    <row r="44" spans="1:8" x14ac:dyDescent="0.25">
      <c r="A44" s="21"/>
      <c r="B44" s="3" t="s">
        <v>234</v>
      </c>
      <c r="C44" s="118">
        <v>159325</v>
      </c>
      <c r="D44" s="118"/>
      <c r="F44" s="118"/>
      <c r="H44" s="55"/>
    </row>
    <row r="45" spans="1:8" x14ac:dyDescent="0.25">
      <c r="A45" s="34"/>
      <c r="B45" s="7" t="s">
        <v>235</v>
      </c>
      <c r="C45" s="120">
        <f>C44+C43+C42</f>
        <v>187467</v>
      </c>
      <c r="D45" s="120">
        <v>-24400</v>
      </c>
      <c r="F45" s="120">
        <f>F44+F43+F42</f>
        <v>-49900</v>
      </c>
    </row>
    <row r="47" spans="1:8" x14ac:dyDescent="0.25">
      <c r="B47" s="14"/>
    </row>
    <row r="49" spans="1:6" x14ac:dyDescent="0.25">
      <c r="A49" s="35"/>
      <c r="B49"/>
      <c r="C49" s="72"/>
      <c r="D49" s="72"/>
      <c r="F49" s="72"/>
    </row>
    <row r="50" spans="1:6" x14ac:dyDescent="0.25">
      <c r="A50" s="35"/>
      <c r="B50"/>
      <c r="C50" s="72"/>
      <c r="D50" s="72"/>
      <c r="F50" s="72"/>
    </row>
    <row r="51" spans="1:6" x14ac:dyDescent="0.25">
      <c r="A51" s="35"/>
      <c r="B51"/>
      <c r="C51" s="72"/>
      <c r="D51" s="72"/>
      <c r="F51" s="72"/>
    </row>
    <row r="52" spans="1:6" x14ac:dyDescent="0.25">
      <c r="A52" s="35"/>
      <c r="B52"/>
      <c r="C52" s="72"/>
      <c r="D52" s="72"/>
      <c r="F52" s="72"/>
    </row>
    <row r="53" spans="1:6" x14ac:dyDescent="0.25">
      <c r="A53" s="35"/>
      <c r="B53"/>
      <c r="C53" s="72"/>
      <c r="D53" s="72"/>
      <c r="F53" s="72"/>
    </row>
    <row r="54" spans="1:6" x14ac:dyDescent="0.25">
      <c r="A54" s="35"/>
      <c r="B54"/>
      <c r="C54" s="72"/>
      <c r="D54" s="72"/>
      <c r="F54" s="72"/>
    </row>
    <row r="55" spans="1:6" x14ac:dyDescent="0.25">
      <c r="A55" s="35"/>
      <c r="B55"/>
      <c r="C55" s="72"/>
      <c r="D55" s="72"/>
      <c r="F55" s="72"/>
    </row>
    <row r="56" spans="1:6" x14ac:dyDescent="0.25">
      <c r="A56" s="35"/>
      <c r="B56"/>
      <c r="C56" s="72"/>
      <c r="D56" s="72"/>
      <c r="F56" s="72"/>
    </row>
    <row r="57" spans="1:6" x14ac:dyDescent="0.25">
      <c r="A57" s="35"/>
      <c r="B57"/>
      <c r="C57" s="72"/>
      <c r="D57" s="72"/>
      <c r="F57" s="72"/>
    </row>
    <row r="58" spans="1:6" x14ac:dyDescent="0.25">
      <c r="A58" s="35"/>
      <c r="B58"/>
      <c r="C58" s="72"/>
      <c r="D58" s="72"/>
      <c r="F58" s="72"/>
    </row>
    <row r="59" spans="1:6" x14ac:dyDescent="0.25">
      <c r="A59" s="35"/>
      <c r="B59"/>
      <c r="C59" s="72"/>
      <c r="D59" s="72"/>
      <c r="F59" s="72"/>
    </row>
    <row r="60" spans="1:6" x14ac:dyDescent="0.25">
      <c r="A60" s="35"/>
      <c r="B60"/>
      <c r="C60" s="72"/>
      <c r="D60" s="72"/>
      <c r="F60" s="72"/>
    </row>
    <row r="61" spans="1:6" x14ac:dyDescent="0.25">
      <c r="A61" s="35"/>
      <c r="B61"/>
      <c r="C61" s="72"/>
      <c r="D61" s="72"/>
      <c r="F61" s="72"/>
    </row>
    <row r="62" spans="1:6" x14ac:dyDescent="0.25">
      <c r="A62" s="35"/>
      <c r="B62"/>
      <c r="C62" s="72"/>
      <c r="D62" s="72"/>
      <c r="F62" s="72"/>
    </row>
    <row r="63" spans="1:6" x14ac:dyDescent="0.25">
      <c r="A63" s="35"/>
      <c r="B63"/>
      <c r="C63" s="72"/>
      <c r="D63" s="72"/>
      <c r="F63" s="72"/>
    </row>
    <row r="64" spans="1:6" x14ac:dyDescent="0.25">
      <c r="A64" s="35"/>
      <c r="B64"/>
      <c r="C64" s="72"/>
      <c r="D64" s="72"/>
      <c r="F64" s="72"/>
    </row>
    <row r="65" spans="1:6" x14ac:dyDescent="0.25">
      <c r="A65" s="35"/>
      <c r="B65"/>
      <c r="C65" s="72"/>
      <c r="D65" s="72"/>
      <c r="F65" s="72"/>
    </row>
    <row r="66" spans="1:6" x14ac:dyDescent="0.25">
      <c r="A66" s="35"/>
      <c r="B66"/>
      <c r="C66" s="72"/>
      <c r="D66" s="72"/>
      <c r="F66" s="72"/>
    </row>
    <row r="67" spans="1:6" x14ac:dyDescent="0.25">
      <c r="A67" s="35"/>
      <c r="B67"/>
      <c r="C67" s="72"/>
      <c r="D67" s="72"/>
      <c r="F67" s="72"/>
    </row>
    <row r="68" spans="1:6" x14ac:dyDescent="0.25">
      <c r="A68" s="35"/>
      <c r="B68"/>
      <c r="C68" s="72"/>
      <c r="D68" s="72"/>
      <c r="F68" s="72"/>
    </row>
    <row r="69" spans="1:6" x14ac:dyDescent="0.25">
      <c r="A69" s="35"/>
      <c r="B69"/>
      <c r="C69" s="72"/>
      <c r="D69" s="72"/>
      <c r="F69" s="72"/>
    </row>
    <row r="70" spans="1:6" x14ac:dyDescent="0.25">
      <c r="A70" s="35"/>
      <c r="B70"/>
      <c r="C70" s="72"/>
      <c r="D70" s="72"/>
      <c r="F70" s="72"/>
    </row>
    <row r="71" spans="1:6" x14ac:dyDescent="0.25">
      <c r="A71" s="35"/>
      <c r="B71"/>
      <c r="C71" s="72"/>
      <c r="D71" s="72"/>
      <c r="F71" s="72"/>
    </row>
    <row r="72" spans="1:6" x14ac:dyDescent="0.25">
      <c r="A72" s="35"/>
      <c r="B72"/>
      <c r="C72" s="72"/>
      <c r="D72" s="72"/>
      <c r="F72" s="72"/>
    </row>
    <row r="73" spans="1:6" x14ac:dyDescent="0.25">
      <c r="A73" s="35"/>
      <c r="B73"/>
      <c r="C73" s="72"/>
      <c r="D73" s="72"/>
      <c r="F73" s="72"/>
    </row>
    <row r="74" spans="1:6" x14ac:dyDescent="0.25">
      <c r="A74" s="35"/>
      <c r="B74"/>
      <c r="C74" s="72"/>
      <c r="D74" s="72"/>
      <c r="F74" s="72"/>
    </row>
    <row r="75" spans="1:6" x14ac:dyDescent="0.25">
      <c r="A75" s="35"/>
      <c r="B75"/>
      <c r="C75" s="72"/>
      <c r="D75" s="72"/>
      <c r="F75" s="72"/>
    </row>
    <row r="76" spans="1:6" x14ac:dyDescent="0.25">
      <c r="A76" s="35"/>
      <c r="B76"/>
      <c r="C76" s="72"/>
      <c r="D76" s="72"/>
      <c r="F76" s="72"/>
    </row>
    <row r="77" spans="1:6" x14ac:dyDescent="0.25">
      <c r="A77" s="35"/>
      <c r="B77"/>
      <c r="C77" s="72"/>
      <c r="D77" s="72"/>
      <c r="F77" s="72"/>
    </row>
    <row r="78" spans="1:6" x14ac:dyDescent="0.25">
      <c r="A78" s="35"/>
      <c r="B78"/>
      <c r="C78" s="72"/>
      <c r="D78" s="72"/>
      <c r="F78" s="72"/>
    </row>
    <row r="79" spans="1:6" x14ac:dyDescent="0.25">
      <c r="A79" s="35"/>
      <c r="B79"/>
      <c r="C79" s="72"/>
      <c r="D79" s="72"/>
      <c r="F79" s="72"/>
    </row>
  </sheetData>
  <phoneticPr fontId="3" type="noConversion"/>
  <pageMargins left="1.8749999999999999E-2" right="0.75000000000000011" top="0.58770833333333339" bottom="1" header="0.5" footer="0.5"/>
  <pageSetup paperSize="10" scale="81" orientation="portrait" horizontalDpi="4294967292" verticalDpi="4294967292" r:id="rId1"/>
  <headerFooter scaleWithDoc="0"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2"/>
  <sheetViews>
    <sheetView topLeftCell="A15" zoomScaleNormal="100" workbookViewId="0">
      <selection activeCell="B45" sqref="B45"/>
    </sheetView>
  </sheetViews>
  <sheetFormatPr baseColWidth="10" defaultColWidth="7.875" defaultRowHeight="15.75" x14ac:dyDescent="0.25"/>
  <cols>
    <col min="1" max="1" width="4.625" style="15" customWidth="1"/>
    <col min="2" max="2" width="49.5" style="13" customWidth="1"/>
    <col min="3" max="3" width="16" style="73" customWidth="1"/>
    <col min="4" max="4" width="16" style="60" customWidth="1"/>
    <col min="5" max="5" width="4.5" style="13" customWidth="1"/>
    <col min="6" max="6" width="16" style="60" customWidth="1"/>
    <col min="7" max="7" width="7.875" style="13"/>
    <col min="8" max="8" width="16.625" style="54" customWidth="1"/>
    <col min="9" max="16384" width="7.875" style="13"/>
  </cols>
  <sheetData>
    <row r="1" spans="1:8" s="39" customFormat="1" ht="20.25" x14ac:dyDescent="0.3">
      <c r="A1" s="37"/>
      <c r="B1" s="40" t="s">
        <v>231</v>
      </c>
      <c r="C1" s="99"/>
      <c r="D1" s="46"/>
      <c r="F1" s="46"/>
      <c r="H1" s="52"/>
    </row>
    <row r="2" spans="1:8" x14ac:dyDescent="0.25">
      <c r="A2" s="28" t="s">
        <v>111</v>
      </c>
      <c r="B2" s="50" t="s">
        <v>123</v>
      </c>
      <c r="C2" s="63" t="str">
        <f>Hovedstyret!C3</f>
        <v>Regnskap 2022</v>
      </c>
      <c r="D2" s="97" t="s">
        <v>192</v>
      </c>
      <c r="F2" s="63" t="s">
        <v>233</v>
      </c>
    </row>
    <row r="3" spans="1:8" x14ac:dyDescent="0.25">
      <c r="A3" s="21"/>
      <c r="B3" s="4" t="s">
        <v>113</v>
      </c>
      <c r="C3" s="70"/>
      <c r="D3" s="44"/>
      <c r="F3" s="44"/>
    </row>
    <row r="4" spans="1:8" x14ac:dyDescent="0.25">
      <c r="A4" s="19">
        <v>302</v>
      </c>
      <c r="B4" s="3" t="s">
        <v>114</v>
      </c>
      <c r="C4" s="56">
        <v>300</v>
      </c>
      <c r="D4" s="44">
        <v>1500</v>
      </c>
      <c r="F4" s="44">
        <v>1500</v>
      </c>
    </row>
    <row r="5" spans="1:8" x14ac:dyDescent="0.25">
      <c r="A5" s="19">
        <v>332</v>
      </c>
      <c r="B5" s="3" t="s">
        <v>280</v>
      </c>
      <c r="C5" s="56">
        <v>8932</v>
      </c>
      <c r="D5" s="44"/>
      <c r="F5" s="44"/>
    </row>
    <row r="6" spans="1:8" x14ac:dyDescent="0.25">
      <c r="A6" s="19">
        <v>336</v>
      </c>
      <c r="B6" s="3" t="s">
        <v>194</v>
      </c>
      <c r="C6" s="56"/>
      <c r="D6" s="44"/>
      <c r="F6" s="44"/>
    </row>
    <row r="7" spans="1:8" x14ac:dyDescent="0.25">
      <c r="A7" s="19">
        <v>343</v>
      </c>
      <c r="B7" s="3" t="s">
        <v>116</v>
      </c>
      <c r="C7" s="56">
        <v>750</v>
      </c>
      <c r="D7" s="44">
        <v>3000</v>
      </c>
      <c r="F7" s="44">
        <v>3000</v>
      </c>
    </row>
    <row r="8" spans="1:8" x14ac:dyDescent="0.25">
      <c r="A8" s="19">
        <v>354</v>
      </c>
      <c r="B8" s="3" t="s">
        <v>90</v>
      </c>
      <c r="C8" s="56"/>
      <c r="D8" s="44"/>
      <c r="F8" s="44"/>
    </row>
    <row r="9" spans="1:8" x14ac:dyDescent="0.25">
      <c r="A9" s="19">
        <v>381</v>
      </c>
      <c r="B9" s="3" t="s">
        <v>122</v>
      </c>
      <c r="C9" s="56">
        <v>27523.59</v>
      </c>
      <c r="D9" s="44">
        <v>10000</v>
      </c>
      <c r="F9" s="44">
        <v>25000</v>
      </c>
    </row>
    <row r="10" spans="1:8" x14ac:dyDescent="0.25">
      <c r="A10" s="19">
        <v>382</v>
      </c>
      <c r="B10" s="3" t="s">
        <v>195</v>
      </c>
      <c r="C10" s="56">
        <v>8000</v>
      </c>
      <c r="D10" s="44"/>
      <c r="F10" s="44"/>
    </row>
    <row r="11" spans="1:8" x14ac:dyDescent="0.25">
      <c r="A11" s="29"/>
      <c r="B11" s="5" t="s">
        <v>95</v>
      </c>
      <c r="C11" s="64">
        <f>SUM(C4:C10)</f>
        <v>45505.59</v>
      </c>
      <c r="D11" s="48">
        <v>14500</v>
      </c>
      <c r="F11" s="48">
        <f>SUM(F4:F10)</f>
        <v>29500</v>
      </c>
    </row>
    <row r="12" spans="1:8" x14ac:dyDescent="0.25">
      <c r="A12" s="21"/>
      <c r="B12" s="4" t="s">
        <v>96</v>
      </c>
      <c r="C12" s="100"/>
      <c r="D12" s="44"/>
      <c r="F12" s="44"/>
    </row>
    <row r="13" spans="1:8" x14ac:dyDescent="0.25">
      <c r="A13" s="19">
        <v>402</v>
      </c>
      <c r="B13" s="3" t="s">
        <v>60</v>
      </c>
      <c r="C13" s="56">
        <v>2290</v>
      </c>
      <c r="D13" s="44">
        <v>5000</v>
      </c>
      <c r="F13" s="44">
        <v>5000</v>
      </c>
    </row>
    <row r="14" spans="1:8" x14ac:dyDescent="0.25">
      <c r="A14" s="19">
        <v>415</v>
      </c>
      <c r="B14" s="3" t="s">
        <v>65</v>
      </c>
      <c r="C14" s="56"/>
      <c r="D14" s="44"/>
      <c r="F14" s="44"/>
    </row>
    <row r="15" spans="1:8" x14ac:dyDescent="0.25">
      <c r="A15" s="19">
        <v>416</v>
      </c>
      <c r="B15" s="3" t="s">
        <v>17</v>
      </c>
      <c r="C15" s="56">
        <v>1041</v>
      </c>
      <c r="D15" s="44">
        <v>2000</v>
      </c>
      <c r="F15" s="44">
        <v>1500</v>
      </c>
    </row>
    <row r="16" spans="1:8" x14ac:dyDescent="0.25">
      <c r="A16" s="19">
        <v>417</v>
      </c>
      <c r="B16" s="3" t="s">
        <v>5</v>
      </c>
      <c r="C16" s="56">
        <v>550</v>
      </c>
      <c r="D16" s="44">
        <v>5000</v>
      </c>
      <c r="F16" s="44">
        <v>2000</v>
      </c>
    </row>
    <row r="17" spans="1:6" x14ac:dyDescent="0.25">
      <c r="A17" s="19">
        <v>418</v>
      </c>
      <c r="B17" s="3" t="s">
        <v>121</v>
      </c>
      <c r="C17" s="56"/>
      <c r="D17" s="44"/>
      <c r="F17" s="44"/>
    </row>
    <row r="18" spans="1:6" x14ac:dyDescent="0.25">
      <c r="A18" s="19">
        <v>421</v>
      </c>
      <c r="B18" s="3" t="s">
        <v>120</v>
      </c>
      <c r="C18" s="56">
        <v>7000</v>
      </c>
      <c r="D18" s="44">
        <v>9000</v>
      </c>
      <c r="F18" s="44">
        <v>9000</v>
      </c>
    </row>
    <row r="19" spans="1:6" x14ac:dyDescent="0.25">
      <c r="A19" s="19">
        <v>422</v>
      </c>
      <c r="B19" s="3" t="s">
        <v>119</v>
      </c>
      <c r="C19" s="56"/>
      <c r="D19" s="44">
        <v>8000</v>
      </c>
      <c r="F19" s="44">
        <v>8000</v>
      </c>
    </row>
    <row r="20" spans="1:6" x14ac:dyDescent="0.25">
      <c r="A20" s="19">
        <v>470</v>
      </c>
      <c r="B20" s="3" t="s">
        <v>10</v>
      </c>
      <c r="C20" s="56">
        <v>512</v>
      </c>
      <c r="D20" s="44">
        <v>1500</v>
      </c>
      <c r="F20" s="44">
        <v>1500</v>
      </c>
    </row>
    <row r="21" spans="1:6" x14ac:dyDescent="0.25">
      <c r="A21" s="29"/>
      <c r="B21" s="5" t="s">
        <v>11</v>
      </c>
      <c r="C21" s="64">
        <f>SUM(C13:C20)</f>
        <v>11393</v>
      </c>
      <c r="D21" s="48">
        <v>30500</v>
      </c>
      <c r="F21" s="48">
        <f>SUM(F13:F20)</f>
        <v>27000</v>
      </c>
    </row>
    <row r="22" spans="1:6" x14ac:dyDescent="0.25">
      <c r="A22" s="21"/>
      <c r="B22" s="4" t="s">
        <v>12</v>
      </c>
      <c r="C22" s="56"/>
      <c r="D22" s="44"/>
      <c r="F22" s="44"/>
    </row>
    <row r="23" spans="1:6" x14ac:dyDescent="0.25">
      <c r="A23" s="19">
        <v>511</v>
      </c>
      <c r="B23" s="3" t="s">
        <v>13</v>
      </c>
      <c r="C23" s="56"/>
      <c r="D23" s="44">
        <v>500</v>
      </c>
      <c r="F23" s="44">
        <v>500</v>
      </c>
    </row>
    <row r="24" spans="1:6" x14ac:dyDescent="0.25">
      <c r="A24" s="19">
        <v>520</v>
      </c>
      <c r="B24" s="3" t="s">
        <v>177</v>
      </c>
      <c r="C24" s="56">
        <v>102</v>
      </c>
      <c r="D24" s="44">
        <v>150</v>
      </c>
      <c r="F24" s="44">
        <v>150</v>
      </c>
    </row>
    <row r="25" spans="1:6" x14ac:dyDescent="0.25">
      <c r="A25" s="19">
        <v>550</v>
      </c>
      <c r="B25" s="3" t="s">
        <v>53</v>
      </c>
      <c r="C25" s="56">
        <v>5000</v>
      </c>
      <c r="D25" s="44">
        <v>6000</v>
      </c>
      <c r="F25" s="44">
        <v>6000</v>
      </c>
    </row>
    <row r="26" spans="1:6" x14ac:dyDescent="0.25">
      <c r="A26" s="29"/>
      <c r="B26" s="5" t="s">
        <v>54</v>
      </c>
      <c r="C26" s="64">
        <f>SUM(C23:C25)</f>
        <v>5102</v>
      </c>
      <c r="D26" s="48">
        <v>6650</v>
      </c>
      <c r="F26" s="48">
        <f>SUM(F22:F25)</f>
        <v>6650</v>
      </c>
    </row>
    <row r="27" spans="1:6" x14ac:dyDescent="0.25">
      <c r="A27" s="21"/>
      <c r="B27" s="4" t="s">
        <v>55</v>
      </c>
      <c r="C27" s="56"/>
      <c r="D27" s="44"/>
      <c r="F27" s="44"/>
    </row>
    <row r="28" spans="1:6" x14ac:dyDescent="0.25">
      <c r="A28" s="19">
        <v>660</v>
      </c>
      <c r="B28" s="3" t="s">
        <v>58</v>
      </c>
      <c r="C28" s="56">
        <v>14344</v>
      </c>
      <c r="D28" s="44">
        <v>5000</v>
      </c>
      <c r="F28" s="44">
        <v>5000</v>
      </c>
    </row>
    <row r="29" spans="1:6" x14ac:dyDescent="0.25">
      <c r="A29" s="29" t="s">
        <v>111</v>
      </c>
      <c r="B29" s="5" t="s">
        <v>2</v>
      </c>
      <c r="C29" s="64">
        <f>SUM(C28:C28)</f>
        <v>14344</v>
      </c>
      <c r="D29" s="48">
        <v>5000</v>
      </c>
      <c r="F29" s="48">
        <f>SUM(F28:F28)</f>
        <v>5000</v>
      </c>
    </row>
    <row r="30" spans="1:6" x14ac:dyDescent="0.25">
      <c r="A30" s="21"/>
      <c r="B30" s="4" t="s">
        <v>71</v>
      </c>
      <c r="C30" s="56"/>
      <c r="D30" s="44"/>
      <c r="F30" s="44"/>
    </row>
    <row r="31" spans="1:6" x14ac:dyDescent="0.25">
      <c r="A31" s="19">
        <v>720</v>
      </c>
      <c r="B31" s="3" t="s">
        <v>118</v>
      </c>
      <c r="C31" s="56">
        <v>2340</v>
      </c>
      <c r="D31" s="44">
        <v>1500</v>
      </c>
      <c r="F31" s="44">
        <v>1500</v>
      </c>
    </row>
    <row r="32" spans="1:6" x14ac:dyDescent="0.25">
      <c r="A32" s="19">
        <v>752</v>
      </c>
      <c r="B32" s="3" t="s">
        <v>150</v>
      </c>
      <c r="C32" s="56"/>
      <c r="D32" s="44">
        <v>3000</v>
      </c>
      <c r="F32" s="44">
        <v>2000</v>
      </c>
    </row>
    <row r="33" spans="1:7" x14ac:dyDescent="0.25">
      <c r="A33" s="19">
        <v>754</v>
      </c>
      <c r="B33" s="3" t="s">
        <v>117</v>
      </c>
      <c r="C33" s="56"/>
      <c r="D33" s="44"/>
      <c r="F33" s="44"/>
    </row>
    <row r="34" spans="1:7" x14ac:dyDescent="0.25">
      <c r="A34" s="29"/>
      <c r="B34" s="5" t="s">
        <v>63</v>
      </c>
      <c r="C34" s="64">
        <f>SUM(C31:C33)</f>
        <v>2340</v>
      </c>
      <c r="D34" s="48">
        <v>4500</v>
      </c>
      <c r="F34" s="48">
        <f>SUM(F31:F33)</f>
        <v>3500</v>
      </c>
    </row>
    <row r="35" spans="1:7" x14ac:dyDescent="0.25">
      <c r="A35" s="29"/>
      <c r="B35" s="5" t="s">
        <v>101</v>
      </c>
      <c r="C35" s="64">
        <f>+C21+C26+C29+C34</f>
        <v>33179</v>
      </c>
      <c r="D35" s="48">
        <v>46650</v>
      </c>
      <c r="F35" s="48">
        <f>F21+F26+F29+F34</f>
        <v>42150</v>
      </c>
    </row>
    <row r="36" spans="1:7" x14ac:dyDescent="0.25">
      <c r="A36" s="29"/>
      <c r="B36" s="5" t="s">
        <v>102</v>
      </c>
      <c r="C36" s="64">
        <f>C11-C35</f>
        <v>12326.589999999997</v>
      </c>
      <c r="D36" s="48">
        <v>-32150</v>
      </c>
      <c r="F36" s="48">
        <f>F11-F35</f>
        <v>-12650</v>
      </c>
    </row>
    <row r="37" spans="1:7" x14ac:dyDescent="0.25">
      <c r="A37" s="33"/>
      <c r="B37" s="16"/>
      <c r="C37" s="100"/>
      <c r="D37" s="58"/>
      <c r="F37" s="58"/>
    </row>
    <row r="38" spans="1:7" x14ac:dyDescent="0.25">
      <c r="A38" s="21"/>
      <c r="B38" s="4" t="s">
        <v>103</v>
      </c>
      <c r="C38" s="56"/>
      <c r="D38" s="44"/>
      <c r="F38" s="44"/>
    </row>
    <row r="39" spans="1:7" x14ac:dyDescent="0.25">
      <c r="A39" s="19">
        <v>801</v>
      </c>
      <c r="B39" s="3" t="s">
        <v>104</v>
      </c>
      <c r="C39" s="56"/>
      <c r="D39" s="44"/>
      <c r="F39" s="44"/>
    </row>
    <row r="40" spans="1:7" x14ac:dyDescent="0.25">
      <c r="A40" s="19">
        <v>802</v>
      </c>
      <c r="B40" s="3" t="s">
        <v>62</v>
      </c>
      <c r="C40" s="56"/>
      <c r="D40" s="44"/>
      <c r="F40" s="44"/>
    </row>
    <row r="41" spans="1:7" x14ac:dyDescent="0.25">
      <c r="A41" s="29"/>
      <c r="B41" s="5" t="s">
        <v>67</v>
      </c>
      <c r="C41" s="64">
        <f>C39-C40</f>
        <v>0</v>
      </c>
      <c r="D41" s="48">
        <v>0</v>
      </c>
      <c r="F41" s="48">
        <f>F39-F40</f>
        <v>0</v>
      </c>
    </row>
    <row r="42" spans="1:7" x14ac:dyDescent="0.25">
      <c r="A42" s="28">
        <v>890</v>
      </c>
      <c r="B42" s="1" t="s">
        <v>110</v>
      </c>
      <c r="C42" s="62">
        <f>C36+C41</f>
        <v>12326.589999999997</v>
      </c>
      <c r="D42" s="47">
        <v>-32150</v>
      </c>
      <c r="F42" s="47">
        <f>F36+F41</f>
        <v>-12650</v>
      </c>
      <c r="G42" s="201"/>
    </row>
    <row r="43" spans="1:7" x14ac:dyDescent="0.25">
      <c r="A43" s="19"/>
      <c r="B43" s="3" t="s">
        <v>140</v>
      </c>
      <c r="C43" s="70"/>
      <c r="D43" s="56"/>
      <c r="F43" s="56"/>
    </row>
    <row r="44" spans="1:7" x14ac:dyDescent="0.25">
      <c r="A44" s="19"/>
      <c r="B44" s="3" t="s">
        <v>234</v>
      </c>
      <c r="C44" s="70">
        <v>18720</v>
      </c>
      <c r="D44" s="57"/>
      <c r="F44" s="57"/>
    </row>
    <row r="45" spans="1:7" x14ac:dyDescent="0.25">
      <c r="A45" s="34"/>
      <c r="B45" s="7" t="s">
        <v>235</v>
      </c>
      <c r="C45" s="65">
        <f>C44-C43+C42</f>
        <v>31046.589999999997</v>
      </c>
      <c r="D45" s="49">
        <v>-32150</v>
      </c>
      <c r="F45" s="49">
        <f>F44+F42</f>
        <v>-12650</v>
      </c>
    </row>
    <row r="46" spans="1:7" x14ac:dyDescent="0.25">
      <c r="A46" s="35"/>
      <c r="B46"/>
      <c r="C46" s="72"/>
      <c r="D46" s="59"/>
      <c r="F46" s="59"/>
    </row>
    <row r="47" spans="1:7" x14ac:dyDescent="0.25">
      <c r="A47" s="35"/>
      <c r="B47"/>
      <c r="C47" s="72"/>
      <c r="D47" s="59"/>
      <c r="F47" s="59"/>
    </row>
    <row r="48" spans="1:7" x14ac:dyDescent="0.25">
      <c r="A48" s="35"/>
      <c r="B48"/>
      <c r="C48" s="72"/>
      <c r="D48" s="59"/>
      <c r="F48" s="59"/>
    </row>
    <row r="49" spans="1:6" x14ac:dyDescent="0.25">
      <c r="A49" s="35"/>
      <c r="B49"/>
      <c r="C49" s="72"/>
      <c r="D49" s="59"/>
      <c r="F49" s="59"/>
    </row>
    <row r="50" spans="1:6" x14ac:dyDescent="0.25">
      <c r="A50" s="35"/>
      <c r="B50"/>
      <c r="C50" s="72"/>
      <c r="D50" s="59"/>
      <c r="F50" s="59"/>
    </row>
    <row r="51" spans="1:6" x14ac:dyDescent="0.25">
      <c r="A51" s="35"/>
      <c r="B51"/>
      <c r="C51" s="72"/>
      <c r="D51" s="59"/>
      <c r="F51" s="59"/>
    </row>
    <row r="52" spans="1:6" x14ac:dyDescent="0.25">
      <c r="A52" s="35"/>
      <c r="B52"/>
      <c r="C52" s="72"/>
      <c r="D52" s="59"/>
      <c r="F52" s="59"/>
    </row>
    <row r="53" spans="1:6" x14ac:dyDescent="0.25">
      <c r="A53" s="35"/>
      <c r="B53"/>
      <c r="C53" s="72"/>
      <c r="D53" s="59"/>
      <c r="F53" s="59"/>
    </row>
    <row r="54" spans="1:6" x14ac:dyDescent="0.25">
      <c r="A54" s="35"/>
      <c r="B54"/>
      <c r="C54" s="72"/>
      <c r="D54" s="59"/>
      <c r="F54" s="59"/>
    </row>
    <row r="55" spans="1:6" x14ac:dyDescent="0.25">
      <c r="A55" s="35"/>
      <c r="B55"/>
      <c r="C55" s="72"/>
      <c r="D55" s="59"/>
      <c r="F55" s="59"/>
    </row>
    <row r="56" spans="1:6" x14ac:dyDescent="0.25">
      <c r="A56" s="35"/>
      <c r="B56"/>
      <c r="C56" s="72"/>
      <c r="D56" s="59"/>
      <c r="F56" s="59"/>
    </row>
    <row r="57" spans="1:6" x14ac:dyDescent="0.25">
      <c r="A57" s="35"/>
      <c r="B57"/>
      <c r="C57" s="72"/>
      <c r="D57" s="59"/>
      <c r="F57" s="59"/>
    </row>
    <row r="58" spans="1:6" x14ac:dyDescent="0.25">
      <c r="A58" s="35"/>
      <c r="B58"/>
      <c r="C58" s="72"/>
      <c r="D58" s="59"/>
      <c r="F58" s="59"/>
    </row>
    <row r="59" spans="1:6" x14ac:dyDescent="0.25">
      <c r="A59" s="35"/>
      <c r="B59"/>
      <c r="C59" s="72"/>
      <c r="D59" s="59"/>
      <c r="F59" s="59"/>
    </row>
    <row r="60" spans="1:6" x14ac:dyDescent="0.25">
      <c r="A60" s="35"/>
      <c r="B60"/>
      <c r="C60" s="72"/>
      <c r="D60" s="59"/>
      <c r="F60" s="59"/>
    </row>
    <row r="61" spans="1:6" x14ac:dyDescent="0.25">
      <c r="A61" s="35"/>
      <c r="B61"/>
      <c r="C61" s="72"/>
      <c r="D61" s="59"/>
      <c r="F61" s="59"/>
    </row>
    <row r="62" spans="1:6" x14ac:dyDescent="0.25">
      <c r="A62" s="35"/>
      <c r="B62"/>
      <c r="C62" s="72"/>
      <c r="D62" s="59"/>
      <c r="F62" s="59"/>
    </row>
    <row r="63" spans="1:6" x14ac:dyDescent="0.25">
      <c r="A63" s="35"/>
      <c r="B63"/>
      <c r="C63" s="72"/>
      <c r="D63" s="59"/>
      <c r="F63" s="59"/>
    </row>
    <row r="64" spans="1:6" x14ac:dyDescent="0.25">
      <c r="A64" s="35"/>
      <c r="B64"/>
      <c r="C64" s="72"/>
      <c r="D64" s="59"/>
      <c r="F64" s="59"/>
    </row>
    <row r="65" spans="1:6" x14ac:dyDescent="0.25">
      <c r="A65" s="35"/>
      <c r="B65"/>
      <c r="C65" s="72"/>
      <c r="D65" s="59"/>
      <c r="F65" s="59"/>
    </row>
    <row r="66" spans="1:6" x14ac:dyDescent="0.25">
      <c r="A66" s="35"/>
      <c r="B66"/>
      <c r="C66" s="72"/>
      <c r="D66" s="59"/>
      <c r="F66" s="59"/>
    </row>
    <row r="67" spans="1:6" x14ac:dyDescent="0.25">
      <c r="A67" s="35"/>
      <c r="B67"/>
      <c r="C67" s="72"/>
      <c r="D67" s="59"/>
      <c r="F67" s="59"/>
    </row>
    <row r="68" spans="1:6" x14ac:dyDescent="0.25">
      <c r="A68" s="35"/>
      <c r="B68"/>
      <c r="C68" s="72"/>
      <c r="D68" s="59"/>
      <c r="F68" s="59"/>
    </row>
    <row r="69" spans="1:6" x14ac:dyDescent="0.25">
      <c r="A69" s="35"/>
      <c r="B69"/>
      <c r="C69" s="72"/>
      <c r="D69" s="59"/>
      <c r="F69" s="59"/>
    </row>
    <row r="70" spans="1:6" x14ac:dyDescent="0.25">
      <c r="A70" s="35"/>
      <c r="B70"/>
      <c r="C70" s="72"/>
      <c r="D70" s="59"/>
      <c r="F70" s="59"/>
    </row>
    <row r="71" spans="1:6" x14ac:dyDescent="0.25">
      <c r="A71" s="35"/>
      <c r="B71"/>
      <c r="C71" s="72"/>
      <c r="D71" s="59"/>
      <c r="F71" s="59"/>
    </row>
    <row r="72" spans="1:6" x14ac:dyDescent="0.25">
      <c r="A72" s="35"/>
      <c r="B72"/>
      <c r="C72" s="72"/>
      <c r="D72" s="59"/>
      <c r="F72" s="59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4" orientation="portrait" r:id="rId1"/>
  <headerFooter alignWithMargins="0"/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997"/>
  <sheetViews>
    <sheetView topLeftCell="A35" zoomScale="90" zoomScaleNormal="90" workbookViewId="0">
      <selection activeCell="H63" sqref="H63"/>
    </sheetView>
  </sheetViews>
  <sheetFormatPr baseColWidth="10" defaultColWidth="7.875" defaultRowHeight="12.75" x14ac:dyDescent="0.2"/>
  <cols>
    <col min="1" max="1" width="5.125" style="32" customWidth="1"/>
    <col min="2" max="2" width="49.5" style="11" customWidth="1"/>
    <col min="3" max="3" width="16" style="112" customWidth="1"/>
    <col min="4" max="4" width="16" style="165" customWidth="1"/>
    <col min="5" max="5" width="4.5" customWidth="1"/>
    <col min="6" max="6" width="16" style="165" customWidth="1"/>
    <col min="7" max="7" width="3.625" style="165" customWidth="1"/>
    <col min="8" max="16384" width="7.875" style="11"/>
  </cols>
  <sheetData>
    <row r="1" spans="1:7" s="39" customFormat="1" ht="20.25" x14ac:dyDescent="0.3">
      <c r="A1" s="37"/>
      <c r="B1" s="124" t="s">
        <v>231</v>
      </c>
      <c r="C1" s="102"/>
      <c r="D1" s="103"/>
      <c r="E1" s="78"/>
      <c r="F1" s="103"/>
      <c r="G1" s="153"/>
    </row>
    <row r="2" spans="1:7" ht="15.75" x14ac:dyDescent="0.25">
      <c r="A2" s="28" t="s">
        <v>111</v>
      </c>
      <c r="B2" s="12" t="s">
        <v>115</v>
      </c>
      <c r="C2" s="104" t="s">
        <v>232</v>
      </c>
      <c r="D2" s="105" t="s">
        <v>192</v>
      </c>
      <c r="E2" s="77"/>
      <c r="F2" s="105" t="s">
        <v>233</v>
      </c>
      <c r="G2" s="154"/>
    </row>
    <row r="3" spans="1:7" ht="15.75" x14ac:dyDescent="0.25">
      <c r="A3" s="19"/>
      <c r="B3" s="4" t="s">
        <v>113</v>
      </c>
      <c r="C3" s="106"/>
      <c r="D3" s="106"/>
      <c r="E3" s="77"/>
      <c r="F3" s="106"/>
      <c r="G3" s="155"/>
    </row>
    <row r="4" spans="1:7" ht="15" x14ac:dyDescent="0.2">
      <c r="A4" s="19">
        <v>302</v>
      </c>
      <c r="B4" s="3" t="s">
        <v>114</v>
      </c>
      <c r="C4" s="156">
        <v>0</v>
      </c>
      <c r="D4" s="156">
        <v>34000</v>
      </c>
      <c r="E4" s="77"/>
      <c r="F4" s="231">
        <v>56000</v>
      </c>
      <c r="G4" s="157"/>
    </row>
    <row r="5" spans="1:7" ht="15" x14ac:dyDescent="0.2">
      <c r="A5" s="19">
        <v>335</v>
      </c>
      <c r="B5" s="3" t="s">
        <v>34</v>
      </c>
      <c r="C5" s="156">
        <v>1577</v>
      </c>
      <c r="D5" s="158">
        <v>32000</v>
      </c>
      <c r="E5" s="77"/>
      <c r="F5" s="228"/>
      <c r="G5" s="159"/>
    </row>
    <row r="6" spans="1:7" ht="15" x14ac:dyDescent="0.2">
      <c r="A6" s="19">
        <v>354</v>
      </c>
      <c r="B6" s="3" t="s">
        <v>33</v>
      </c>
      <c r="C6" s="156">
        <v>8714</v>
      </c>
      <c r="D6" s="158">
        <v>25000</v>
      </c>
      <c r="E6" s="77"/>
      <c r="F6" s="228"/>
      <c r="G6" s="159"/>
    </row>
    <row r="7" spans="1:7" ht="15" x14ac:dyDescent="0.2">
      <c r="A7" s="19">
        <v>355</v>
      </c>
      <c r="B7" s="3" t="s">
        <v>132</v>
      </c>
      <c r="C7" s="106">
        <v>57362</v>
      </c>
      <c r="D7" s="107"/>
      <c r="E7" s="77"/>
      <c r="F7" s="229">
        <v>70000</v>
      </c>
      <c r="G7" s="160"/>
    </row>
    <row r="8" spans="1:7" ht="15" x14ac:dyDescent="0.2">
      <c r="A8" s="19">
        <v>361</v>
      </c>
      <c r="B8" s="3" t="s">
        <v>69</v>
      </c>
      <c r="C8" s="156">
        <v>0</v>
      </c>
      <c r="D8" s="107"/>
      <c r="E8" s="77"/>
      <c r="F8" s="229">
        <v>0</v>
      </c>
      <c r="G8" s="160"/>
    </row>
    <row r="9" spans="1:7" ht="15" x14ac:dyDescent="0.2">
      <c r="A9" s="19">
        <v>363</v>
      </c>
      <c r="B9" s="3" t="s">
        <v>32</v>
      </c>
      <c r="C9" s="156">
        <v>0</v>
      </c>
      <c r="D9" s="158">
        <v>72000</v>
      </c>
      <c r="E9" s="77"/>
      <c r="F9" s="228">
        <v>72000</v>
      </c>
      <c r="G9" s="159"/>
    </row>
    <row r="10" spans="1:7" ht="15" x14ac:dyDescent="0.2">
      <c r="A10" s="19">
        <v>381</v>
      </c>
      <c r="B10" s="3" t="s">
        <v>31</v>
      </c>
      <c r="C10" s="156">
        <v>70000</v>
      </c>
      <c r="D10" s="158">
        <v>70000</v>
      </c>
      <c r="E10" s="77"/>
      <c r="F10" s="230">
        <v>20000</v>
      </c>
      <c r="G10" s="159"/>
    </row>
    <row r="11" spans="1:7" ht="15" x14ac:dyDescent="0.2">
      <c r="A11" s="19">
        <v>395</v>
      </c>
      <c r="B11" s="3" t="s">
        <v>94</v>
      </c>
      <c r="C11" s="156">
        <v>14000</v>
      </c>
      <c r="D11" s="106"/>
      <c r="E11" s="77"/>
      <c r="F11" s="3">
        <v>0</v>
      </c>
      <c r="G11" s="155"/>
    </row>
    <row r="12" spans="1:7" ht="15.75" x14ac:dyDescent="0.25">
      <c r="A12" s="29"/>
      <c r="B12" s="5" t="s">
        <v>95</v>
      </c>
      <c r="C12" s="108">
        <f>SUM(C4:C11)</f>
        <v>151653</v>
      </c>
      <c r="D12" s="108">
        <v>233000</v>
      </c>
      <c r="E12" s="77"/>
      <c r="F12" s="108">
        <f>SUM(F4:F11)</f>
        <v>218000</v>
      </c>
      <c r="G12" s="161"/>
    </row>
    <row r="13" spans="1:7" ht="15.75" x14ac:dyDescent="0.25">
      <c r="A13" s="19"/>
      <c r="B13" s="4" t="s">
        <v>96</v>
      </c>
      <c r="C13" s="106"/>
      <c r="D13" s="106"/>
      <c r="E13" s="77"/>
      <c r="F13" s="106"/>
      <c r="G13" s="155"/>
    </row>
    <row r="14" spans="1:7" ht="15" x14ac:dyDescent="0.2">
      <c r="A14" s="19">
        <v>402</v>
      </c>
      <c r="B14" s="3" t="s">
        <v>30</v>
      </c>
      <c r="C14" s="156">
        <v>20137</v>
      </c>
      <c r="D14" s="156">
        <v>51000</v>
      </c>
      <c r="E14" s="77"/>
      <c r="F14" s="228">
        <v>30000</v>
      </c>
      <c r="G14" s="157"/>
    </row>
    <row r="15" spans="1:7" ht="15" x14ac:dyDescent="0.2">
      <c r="A15" s="19">
        <v>406</v>
      </c>
      <c r="B15" s="3" t="s">
        <v>66</v>
      </c>
      <c r="C15" s="156">
        <v>251</v>
      </c>
      <c r="D15" s="156">
        <v>3000</v>
      </c>
      <c r="E15" s="77"/>
      <c r="F15" s="233">
        <v>3000</v>
      </c>
      <c r="G15" s="157"/>
    </row>
    <row r="16" spans="1:7" ht="15" x14ac:dyDescent="0.2">
      <c r="A16" s="19">
        <v>415</v>
      </c>
      <c r="B16" s="3" t="s">
        <v>65</v>
      </c>
      <c r="C16" s="156">
        <v>17457</v>
      </c>
      <c r="D16" s="156">
        <v>30000</v>
      </c>
      <c r="E16" s="77"/>
      <c r="F16" s="232">
        <v>30000</v>
      </c>
      <c r="G16" s="157"/>
    </row>
    <row r="17" spans="1:7" ht="15" x14ac:dyDescent="0.2">
      <c r="A17" s="19">
        <v>416</v>
      </c>
      <c r="B17" s="3" t="s">
        <v>17</v>
      </c>
      <c r="C17" s="106">
        <v>0</v>
      </c>
      <c r="D17" s="106">
        <v>2000</v>
      </c>
      <c r="E17" s="77"/>
      <c r="F17" s="232">
        <v>2000</v>
      </c>
      <c r="G17" s="155"/>
    </row>
    <row r="18" spans="1:7" ht="15" x14ac:dyDescent="0.2">
      <c r="A18" s="19">
        <v>417</v>
      </c>
      <c r="B18" s="3" t="s">
        <v>18</v>
      </c>
      <c r="C18" s="156">
        <v>0</v>
      </c>
      <c r="D18" s="106">
        <v>1200</v>
      </c>
      <c r="E18" s="77"/>
      <c r="F18" s="232">
        <v>0</v>
      </c>
      <c r="G18" s="155"/>
    </row>
    <row r="19" spans="1:7" ht="15" x14ac:dyDescent="0.2">
      <c r="A19" s="19">
        <v>418</v>
      </c>
      <c r="B19" s="3" t="s">
        <v>19</v>
      </c>
      <c r="C19" s="156">
        <v>0</v>
      </c>
      <c r="D19" s="106">
        <v>10000</v>
      </c>
      <c r="E19" s="77"/>
      <c r="F19" s="233">
        <v>10000</v>
      </c>
      <c r="G19" s="155"/>
    </row>
    <row r="20" spans="1:7" ht="15" x14ac:dyDescent="0.2">
      <c r="A20" s="19">
        <v>421</v>
      </c>
      <c r="B20" s="3" t="s">
        <v>64</v>
      </c>
      <c r="C20" s="156">
        <v>0</v>
      </c>
      <c r="D20" s="156">
        <v>5000</v>
      </c>
      <c r="E20" s="77"/>
      <c r="F20" s="233">
        <v>5000</v>
      </c>
      <c r="G20" s="157"/>
    </row>
    <row r="21" spans="1:7" ht="15" x14ac:dyDescent="0.2">
      <c r="A21" s="19">
        <v>424</v>
      </c>
      <c r="B21" s="3" t="s">
        <v>9</v>
      </c>
      <c r="C21" s="156">
        <v>23000</v>
      </c>
      <c r="D21" s="156">
        <v>40000</v>
      </c>
      <c r="E21" s="77"/>
      <c r="F21" s="233">
        <v>35000</v>
      </c>
      <c r="G21" s="157"/>
    </row>
    <row r="22" spans="1:7" ht="15" x14ac:dyDescent="0.2">
      <c r="A22" s="19">
        <v>425</v>
      </c>
      <c r="B22" s="3" t="s">
        <v>20</v>
      </c>
      <c r="C22" s="156">
        <v>10120</v>
      </c>
      <c r="D22" s="156">
        <v>10000</v>
      </c>
      <c r="E22" s="77"/>
      <c r="F22" s="233">
        <v>10000</v>
      </c>
      <c r="G22" s="157"/>
    </row>
    <row r="23" spans="1:7" ht="15" x14ac:dyDescent="0.2">
      <c r="A23" s="19">
        <v>426</v>
      </c>
      <c r="B23" s="3" t="s">
        <v>8</v>
      </c>
      <c r="C23" s="156">
        <v>4394</v>
      </c>
      <c r="D23" s="156">
        <v>8000</v>
      </c>
      <c r="E23" s="77"/>
      <c r="F23" s="233">
        <v>15000</v>
      </c>
      <c r="G23" s="157"/>
    </row>
    <row r="24" spans="1:7" ht="15" x14ac:dyDescent="0.2">
      <c r="A24" s="19">
        <v>4275</v>
      </c>
      <c r="B24" s="3" t="s">
        <v>284</v>
      </c>
      <c r="C24" s="156">
        <v>2861</v>
      </c>
      <c r="D24" s="156"/>
      <c r="E24" s="77"/>
      <c r="F24" s="233">
        <v>0</v>
      </c>
      <c r="G24" s="157"/>
    </row>
    <row r="25" spans="1:7" ht="15" x14ac:dyDescent="0.2">
      <c r="A25" s="19">
        <v>430</v>
      </c>
      <c r="B25" s="3" t="s">
        <v>7</v>
      </c>
      <c r="C25" s="156">
        <v>5450</v>
      </c>
      <c r="D25" s="156">
        <v>12000</v>
      </c>
      <c r="E25" s="77"/>
      <c r="F25" s="233">
        <v>12000</v>
      </c>
      <c r="G25" s="157"/>
    </row>
    <row r="26" spans="1:7" ht="15" x14ac:dyDescent="0.2">
      <c r="A26" s="19">
        <v>440</v>
      </c>
      <c r="B26" s="3" t="s">
        <v>6</v>
      </c>
      <c r="C26" s="156">
        <v>0</v>
      </c>
      <c r="D26" s="156">
        <v>1000</v>
      </c>
      <c r="E26" s="77"/>
      <c r="F26" s="233">
        <v>1000</v>
      </c>
      <c r="G26" s="157"/>
    </row>
    <row r="27" spans="1:7" ht="15" x14ac:dyDescent="0.2">
      <c r="A27" s="19">
        <v>450</v>
      </c>
      <c r="B27" s="3" t="s">
        <v>98</v>
      </c>
      <c r="C27" s="156">
        <v>0</v>
      </c>
      <c r="D27" s="156">
        <v>2000</v>
      </c>
      <c r="E27" s="77"/>
      <c r="F27" s="230">
        <v>2000</v>
      </c>
      <c r="G27" s="157"/>
    </row>
    <row r="28" spans="1:7" ht="15" x14ac:dyDescent="0.2">
      <c r="A28" s="19">
        <v>470</v>
      </c>
      <c r="B28" s="3" t="s">
        <v>97</v>
      </c>
      <c r="C28" s="156">
        <v>11436</v>
      </c>
      <c r="D28" s="158">
        <v>12500</v>
      </c>
      <c r="E28" s="77"/>
      <c r="F28" s="234">
        <v>12500</v>
      </c>
      <c r="G28" s="159"/>
    </row>
    <row r="29" spans="1:7" ht="15.75" x14ac:dyDescent="0.25">
      <c r="A29" s="29"/>
      <c r="B29" s="5" t="s">
        <v>11</v>
      </c>
      <c r="C29" s="108">
        <f>SUM(C14:C28)</f>
        <v>95106</v>
      </c>
      <c r="D29" s="108">
        <v>187700</v>
      </c>
      <c r="E29" s="77"/>
      <c r="F29" s="108">
        <f>SUM(F14:F28)</f>
        <v>167500</v>
      </c>
      <c r="G29" s="161"/>
    </row>
    <row r="30" spans="1:7" ht="15.75" x14ac:dyDescent="0.25">
      <c r="A30" s="19"/>
      <c r="B30" s="4" t="s">
        <v>12</v>
      </c>
      <c r="C30" s="106"/>
      <c r="D30" s="106"/>
      <c r="E30" s="77"/>
      <c r="F30" s="106"/>
      <c r="G30" s="155"/>
    </row>
    <row r="31" spans="1:7" ht="15" x14ac:dyDescent="0.2">
      <c r="A31" s="19">
        <v>511</v>
      </c>
      <c r="B31" s="3" t="s">
        <v>13</v>
      </c>
      <c r="C31" s="156">
        <v>746</v>
      </c>
      <c r="D31" s="156">
        <v>500</v>
      </c>
      <c r="E31" s="77"/>
      <c r="F31" s="231">
        <v>500</v>
      </c>
      <c r="G31" s="157"/>
    </row>
    <row r="32" spans="1:7" ht="15" x14ac:dyDescent="0.2">
      <c r="A32" s="19">
        <v>512</v>
      </c>
      <c r="B32" s="3" t="s">
        <v>163</v>
      </c>
      <c r="C32" s="106">
        <v>0</v>
      </c>
      <c r="D32" s="106"/>
      <c r="E32" s="77"/>
      <c r="F32" s="232">
        <v>0</v>
      </c>
      <c r="G32" s="155"/>
    </row>
    <row r="33" spans="1:7" ht="15" x14ac:dyDescent="0.2">
      <c r="A33" s="19">
        <v>520</v>
      </c>
      <c r="B33" s="3" t="s">
        <v>59</v>
      </c>
      <c r="C33" s="156">
        <v>0</v>
      </c>
      <c r="D33" s="156">
        <v>1000</v>
      </c>
      <c r="E33" s="77"/>
      <c r="F33" s="233">
        <v>1000</v>
      </c>
      <c r="G33" s="157"/>
    </row>
    <row r="34" spans="1:7" ht="15" x14ac:dyDescent="0.2">
      <c r="A34" s="19">
        <v>540</v>
      </c>
      <c r="B34" s="3" t="s">
        <v>152</v>
      </c>
      <c r="C34" s="106">
        <v>0</v>
      </c>
      <c r="D34" s="106"/>
      <c r="E34" s="77"/>
      <c r="F34" s="232">
        <v>0</v>
      </c>
      <c r="G34" s="155"/>
    </row>
    <row r="35" spans="1:7" ht="15" x14ac:dyDescent="0.2">
      <c r="A35" s="19">
        <v>550</v>
      </c>
      <c r="B35" s="3" t="s">
        <v>53</v>
      </c>
      <c r="C35" s="156">
        <v>0</v>
      </c>
      <c r="D35" s="156">
        <v>3000</v>
      </c>
      <c r="E35" s="77"/>
      <c r="F35" s="235">
        <v>3000</v>
      </c>
      <c r="G35" s="157"/>
    </row>
    <row r="36" spans="1:7" ht="15.75" x14ac:dyDescent="0.25">
      <c r="A36" s="30"/>
      <c r="B36" s="5" t="s">
        <v>54</v>
      </c>
      <c r="C36" s="108">
        <f t="shared" ref="C36" si="0">SUM(C31:C35)</f>
        <v>746</v>
      </c>
      <c r="D36" s="108">
        <v>4500</v>
      </c>
      <c r="E36" s="77"/>
      <c r="F36" s="108">
        <f>SUM(F31:F35)</f>
        <v>4500</v>
      </c>
      <c r="G36" s="161"/>
    </row>
    <row r="37" spans="1:7" ht="15.75" x14ac:dyDescent="0.25">
      <c r="A37" s="19"/>
      <c r="B37" s="4" t="s">
        <v>73</v>
      </c>
      <c r="C37" s="106"/>
      <c r="D37" s="106"/>
      <c r="E37" s="77"/>
      <c r="F37" s="106"/>
      <c r="G37" s="155"/>
    </row>
    <row r="38" spans="1:7" ht="15" x14ac:dyDescent="0.2">
      <c r="A38" s="19">
        <v>610</v>
      </c>
      <c r="B38" s="3" t="s">
        <v>153</v>
      </c>
      <c r="C38" s="156">
        <v>4380</v>
      </c>
      <c r="D38" s="156">
        <v>3500</v>
      </c>
      <c r="E38" s="77"/>
      <c r="F38" s="234">
        <v>4500</v>
      </c>
      <c r="G38" s="157"/>
    </row>
    <row r="39" spans="1:7" ht="15" x14ac:dyDescent="0.2">
      <c r="A39" s="19">
        <v>620</v>
      </c>
      <c r="B39" s="3" t="s">
        <v>154</v>
      </c>
      <c r="C39" s="156">
        <v>0</v>
      </c>
      <c r="D39" s="156">
        <v>1000</v>
      </c>
      <c r="E39" s="77"/>
      <c r="F39" s="234">
        <v>1000</v>
      </c>
      <c r="G39" s="157"/>
    </row>
    <row r="40" spans="1:7" ht="15" x14ac:dyDescent="0.2">
      <c r="A40" s="19">
        <v>650</v>
      </c>
      <c r="B40" s="3" t="s">
        <v>155</v>
      </c>
      <c r="C40" s="106">
        <v>0</v>
      </c>
      <c r="D40" s="156">
        <v>1000</v>
      </c>
      <c r="E40" s="77"/>
      <c r="F40" s="234">
        <v>1000</v>
      </c>
      <c r="G40" s="157"/>
    </row>
    <row r="41" spans="1:7" ht="15" x14ac:dyDescent="0.2">
      <c r="A41" s="19">
        <v>660</v>
      </c>
      <c r="B41" s="3" t="s">
        <v>156</v>
      </c>
      <c r="C41" s="106"/>
      <c r="D41" s="106"/>
      <c r="E41" s="77"/>
      <c r="F41" s="106"/>
      <c r="G41" s="155"/>
    </row>
    <row r="42" spans="1:7" ht="15" x14ac:dyDescent="0.2">
      <c r="A42" s="19">
        <v>680</v>
      </c>
      <c r="B42" s="3" t="s">
        <v>157</v>
      </c>
      <c r="C42" s="106"/>
      <c r="D42" s="106"/>
      <c r="E42" s="77"/>
      <c r="F42" s="106"/>
      <c r="G42" s="155"/>
    </row>
    <row r="43" spans="1:7" ht="15.75" x14ac:dyDescent="0.25">
      <c r="A43" s="29"/>
      <c r="B43" s="5" t="s">
        <v>72</v>
      </c>
      <c r="C43" s="108">
        <f t="shared" ref="C43" si="1">SUM(C38:C42)</f>
        <v>4380</v>
      </c>
      <c r="D43" s="108">
        <v>5500</v>
      </c>
      <c r="E43" s="77"/>
      <c r="F43" s="108">
        <f>SUM(F38:F42)</f>
        <v>6500</v>
      </c>
      <c r="G43" s="161"/>
    </row>
    <row r="44" spans="1:7" ht="15.75" x14ac:dyDescent="0.25">
      <c r="A44" s="19"/>
      <c r="B44" s="4" t="s">
        <v>71</v>
      </c>
      <c r="C44" s="106"/>
      <c r="D44" s="106"/>
      <c r="E44" s="77"/>
      <c r="F44" s="106"/>
      <c r="G44" s="160"/>
    </row>
    <row r="45" spans="1:7" ht="15" x14ac:dyDescent="0.2">
      <c r="A45" s="19">
        <v>720</v>
      </c>
      <c r="B45" s="3" t="s">
        <v>158</v>
      </c>
      <c r="C45" s="106"/>
      <c r="D45" s="106"/>
      <c r="E45" s="77"/>
      <c r="F45" s="234"/>
      <c r="G45" s="160"/>
    </row>
    <row r="46" spans="1:7" ht="15" x14ac:dyDescent="0.2">
      <c r="A46" s="19">
        <v>754</v>
      </c>
      <c r="B46" s="3" t="s">
        <v>70</v>
      </c>
      <c r="C46" s="156">
        <v>34106</v>
      </c>
      <c r="D46" s="156">
        <v>15000</v>
      </c>
      <c r="E46" s="77"/>
      <c r="F46" s="234">
        <v>25000</v>
      </c>
      <c r="G46" s="159"/>
    </row>
    <row r="47" spans="1:7" ht="15" x14ac:dyDescent="0.2">
      <c r="A47" s="19">
        <v>763</v>
      </c>
      <c r="B47" s="3" t="s">
        <v>79</v>
      </c>
      <c r="C47" s="156">
        <v>0</v>
      </c>
      <c r="D47" s="156">
        <v>30000</v>
      </c>
      <c r="E47" s="77"/>
      <c r="F47" s="234">
        <v>10000</v>
      </c>
      <c r="G47" s="159"/>
    </row>
    <row r="48" spans="1:7" ht="15" x14ac:dyDescent="0.2">
      <c r="A48" s="19">
        <v>771</v>
      </c>
      <c r="B48" s="3" t="s">
        <v>159</v>
      </c>
      <c r="C48" s="156">
        <v>0</v>
      </c>
      <c r="D48" s="106"/>
      <c r="E48" s="77"/>
      <c r="F48" s="234">
        <v>0</v>
      </c>
      <c r="G48" s="160"/>
    </row>
    <row r="49" spans="1:7" ht="15" x14ac:dyDescent="0.2">
      <c r="A49" s="19">
        <v>781</v>
      </c>
      <c r="B49" s="3" t="s">
        <v>160</v>
      </c>
      <c r="C49" s="156">
        <v>1903</v>
      </c>
      <c r="D49" s="156">
        <v>5000</v>
      </c>
      <c r="E49" s="77"/>
      <c r="F49" s="234">
        <v>2000</v>
      </c>
      <c r="G49" s="159"/>
    </row>
    <row r="50" spans="1:7" ht="15" x14ac:dyDescent="0.2">
      <c r="A50" s="19">
        <v>782</v>
      </c>
      <c r="B50" s="3" t="s">
        <v>161</v>
      </c>
      <c r="C50" s="106">
        <v>829</v>
      </c>
      <c r="D50" s="106">
        <v>1500</v>
      </c>
      <c r="E50" s="77"/>
      <c r="F50" s="234">
        <v>1000</v>
      </c>
      <c r="G50" s="160"/>
    </row>
    <row r="51" spans="1:7" ht="15.75" x14ac:dyDescent="0.25">
      <c r="A51" s="30"/>
      <c r="B51" s="5" t="s">
        <v>193</v>
      </c>
      <c r="C51" s="108">
        <f>SUM(C45:C50)</f>
        <v>36838</v>
      </c>
      <c r="D51" s="108">
        <v>51500</v>
      </c>
      <c r="E51" s="77"/>
      <c r="F51" s="108">
        <f>SUM(F46:F50)</f>
        <v>38000</v>
      </c>
      <c r="G51" s="161"/>
    </row>
    <row r="52" spans="1:7" ht="15.75" x14ac:dyDescent="0.25">
      <c r="A52" s="29"/>
      <c r="B52" s="5" t="s">
        <v>101</v>
      </c>
      <c r="C52" s="108">
        <f t="shared" ref="C52" si="2">C29+C36+C43+C51</f>
        <v>137070</v>
      </c>
      <c r="D52" s="108">
        <v>249200</v>
      </c>
      <c r="E52" s="77"/>
      <c r="F52" s="108">
        <f>SUM(F29,F36,F43,F51)</f>
        <v>216500</v>
      </c>
      <c r="G52" s="161"/>
    </row>
    <row r="53" spans="1:7" ht="15.75" x14ac:dyDescent="0.25">
      <c r="A53" s="29"/>
      <c r="B53" s="5" t="s">
        <v>102</v>
      </c>
      <c r="C53" s="108">
        <f>C12-C52</f>
        <v>14583</v>
      </c>
      <c r="D53" s="108">
        <v>-16200</v>
      </c>
      <c r="E53" s="77"/>
      <c r="F53" s="108">
        <f>F12-F52</f>
        <v>1500</v>
      </c>
      <c r="G53" s="161"/>
    </row>
    <row r="54" spans="1:7" ht="15.75" x14ac:dyDescent="0.25">
      <c r="A54" s="19"/>
      <c r="B54" s="4" t="s">
        <v>103</v>
      </c>
      <c r="C54" s="106"/>
      <c r="D54" s="106"/>
      <c r="E54" s="77"/>
      <c r="F54" s="106"/>
      <c r="G54" s="155"/>
    </row>
    <row r="55" spans="1:7" ht="15" x14ac:dyDescent="0.2">
      <c r="A55" s="19">
        <v>801</v>
      </c>
      <c r="B55" s="3" t="s">
        <v>104</v>
      </c>
      <c r="C55" s="156">
        <v>0</v>
      </c>
      <c r="D55" s="156"/>
      <c r="E55" s="77"/>
      <c r="F55" s="156"/>
      <c r="G55" s="157"/>
    </row>
    <row r="56" spans="1:7" ht="15" x14ac:dyDescent="0.2">
      <c r="A56" s="19">
        <v>802</v>
      </c>
      <c r="B56" s="3" t="s">
        <v>105</v>
      </c>
      <c r="C56" s="106"/>
      <c r="D56" s="106"/>
      <c r="E56" s="77"/>
      <c r="F56" s="106"/>
      <c r="G56" s="155"/>
    </row>
    <row r="57" spans="1:7" ht="15.75" x14ac:dyDescent="0.25">
      <c r="A57" s="29"/>
      <c r="B57" s="5" t="s">
        <v>67</v>
      </c>
      <c r="C57" s="108">
        <f t="shared" ref="C57" si="3">C55-C56</f>
        <v>0</v>
      </c>
      <c r="D57" s="108"/>
      <c r="E57" s="77"/>
      <c r="F57" s="108"/>
      <c r="G57" s="161"/>
    </row>
    <row r="58" spans="1:7" ht="15.75" x14ac:dyDescent="0.25">
      <c r="A58" s="31">
        <v>890</v>
      </c>
      <c r="B58" s="1" t="s">
        <v>110</v>
      </c>
      <c r="C58" s="109">
        <f t="shared" ref="C58" si="4">C53+C57</f>
        <v>14583</v>
      </c>
      <c r="D58" s="109">
        <v>-16200</v>
      </c>
      <c r="E58" s="77"/>
      <c r="F58" s="109">
        <f t="shared" ref="F58" si="5">F53+F57</f>
        <v>1500</v>
      </c>
      <c r="G58" s="161"/>
    </row>
    <row r="59" spans="1:7" ht="15.75" x14ac:dyDescent="0.25">
      <c r="A59" s="19"/>
      <c r="B59" s="3" t="s">
        <v>164</v>
      </c>
      <c r="C59" s="110"/>
      <c r="D59" s="110"/>
      <c r="E59" s="77"/>
      <c r="F59" s="110"/>
      <c r="G59" s="161"/>
    </row>
    <row r="60" spans="1:7" ht="15.75" x14ac:dyDescent="0.25">
      <c r="A60" s="19"/>
      <c r="B60" s="3" t="s">
        <v>165</v>
      </c>
      <c r="C60" s="162">
        <v>-1220</v>
      </c>
      <c r="D60" s="110"/>
      <c r="E60" s="77"/>
      <c r="F60" s="110"/>
      <c r="G60" s="161"/>
    </row>
    <row r="61" spans="1:7" ht="15.75" x14ac:dyDescent="0.25">
      <c r="A61" s="19"/>
      <c r="B61" s="3" t="s">
        <v>234</v>
      </c>
      <c r="C61" s="163">
        <v>100744</v>
      </c>
      <c r="D61" s="110"/>
      <c r="E61" s="77"/>
      <c r="F61" s="110"/>
      <c r="G61" s="161"/>
    </row>
    <row r="62" spans="1:7" ht="15.75" x14ac:dyDescent="0.25">
      <c r="A62" s="30"/>
      <c r="B62" s="7" t="s">
        <v>235</v>
      </c>
      <c r="C62" s="108">
        <v>110271</v>
      </c>
      <c r="D62" s="108"/>
      <c r="E62" s="79"/>
      <c r="F62" s="108"/>
      <c r="G62" s="161"/>
    </row>
    <row r="63" spans="1:7" x14ac:dyDescent="0.2">
      <c r="C63" s="111"/>
      <c r="D63" s="111"/>
      <c r="E63" s="77"/>
      <c r="F63" s="111"/>
      <c r="G63" s="164"/>
    </row>
    <row r="64" spans="1:7" ht="15" x14ac:dyDescent="0.2">
      <c r="A64" s="76">
        <v>1900</v>
      </c>
      <c r="B64" s="137" t="s">
        <v>236</v>
      </c>
      <c r="C64" s="156">
        <v>2750</v>
      </c>
      <c r="D64" s="111"/>
      <c r="E64" s="80"/>
      <c r="F64" s="111"/>
      <c r="G64" s="164"/>
    </row>
    <row r="65" spans="1:7" ht="15" x14ac:dyDescent="0.2">
      <c r="A65" s="76">
        <v>1900</v>
      </c>
      <c r="B65" s="101" t="s">
        <v>237</v>
      </c>
      <c r="C65" s="106">
        <v>1530</v>
      </c>
      <c r="D65" s="111"/>
      <c r="E65" s="80"/>
      <c r="F65" s="111"/>
      <c r="G65" s="164"/>
    </row>
    <row r="66" spans="1:7" x14ac:dyDescent="0.2">
      <c r="D66" s="111"/>
      <c r="E66" s="77"/>
      <c r="F66" s="111"/>
      <c r="G66" s="164"/>
    </row>
    <row r="67" spans="1:7" x14ac:dyDescent="0.2">
      <c r="D67" s="111"/>
      <c r="E67" s="77"/>
      <c r="F67" s="111"/>
      <c r="G67" s="164"/>
    </row>
    <row r="68" spans="1:7" x14ac:dyDescent="0.2">
      <c r="D68" s="111"/>
      <c r="E68" s="77"/>
      <c r="F68" s="111"/>
      <c r="G68" s="111"/>
    </row>
    <row r="69" spans="1:7" x14ac:dyDescent="0.2">
      <c r="D69" s="111"/>
      <c r="E69" s="77"/>
      <c r="F69" s="111"/>
      <c r="G69" s="111"/>
    </row>
    <row r="70" spans="1:7" x14ac:dyDescent="0.2">
      <c r="D70" s="111"/>
      <c r="E70" s="77"/>
      <c r="F70" s="111"/>
      <c r="G70" s="111"/>
    </row>
    <row r="71" spans="1:7" x14ac:dyDescent="0.2">
      <c r="D71" s="111"/>
      <c r="E71" s="77"/>
      <c r="F71" s="111"/>
      <c r="G71" s="111"/>
    </row>
    <row r="72" spans="1:7" x14ac:dyDescent="0.2">
      <c r="D72" s="111"/>
      <c r="E72" s="77"/>
      <c r="F72" s="111"/>
      <c r="G72" s="111"/>
    </row>
    <row r="73" spans="1:7" x14ac:dyDescent="0.2">
      <c r="D73" s="111"/>
      <c r="E73" s="77"/>
      <c r="F73" s="111"/>
      <c r="G73" s="111"/>
    </row>
    <row r="74" spans="1:7" x14ac:dyDescent="0.2">
      <c r="D74" s="111"/>
      <c r="E74" s="77"/>
      <c r="F74" s="111"/>
      <c r="G74" s="111"/>
    </row>
    <row r="75" spans="1:7" x14ac:dyDescent="0.2">
      <c r="D75" s="111"/>
      <c r="E75" s="77"/>
      <c r="F75" s="111"/>
      <c r="G75" s="111"/>
    </row>
    <row r="76" spans="1:7" x14ac:dyDescent="0.2">
      <c r="D76" s="111"/>
      <c r="E76" s="77"/>
      <c r="F76" s="111"/>
      <c r="G76" s="111"/>
    </row>
    <row r="77" spans="1:7" x14ac:dyDescent="0.2">
      <c r="D77" s="111"/>
      <c r="E77" s="77"/>
      <c r="F77" s="111"/>
      <c r="G77" s="111"/>
    </row>
    <row r="78" spans="1:7" x14ac:dyDescent="0.2">
      <c r="D78" s="111"/>
      <c r="E78" s="77"/>
      <c r="F78" s="111"/>
      <c r="G78" s="111"/>
    </row>
    <row r="79" spans="1:7" x14ac:dyDescent="0.2">
      <c r="D79" s="111"/>
      <c r="E79" s="77"/>
      <c r="F79" s="111"/>
      <c r="G79" s="111"/>
    </row>
    <row r="80" spans="1:7" x14ac:dyDescent="0.2">
      <c r="D80" s="111"/>
      <c r="E80" s="77"/>
      <c r="F80" s="111"/>
      <c r="G80" s="111"/>
    </row>
    <row r="81" spans="4:7" x14ac:dyDescent="0.2">
      <c r="D81" s="111"/>
      <c r="E81" s="77"/>
      <c r="F81" s="111"/>
      <c r="G81" s="111"/>
    </row>
    <row r="82" spans="4:7" x14ac:dyDescent="0.2">
      <c r="D82" s="111"/>
      <c r="E82" s="77"/>
      <c r="F82" s="111"/>
      <c r="G82" s="111"/>
    </row>
    <row r="83" spans="4:7" x14ac:dyDescent="0.2">
      <c r="D83" s="111"/>
      <c r="E83" s="77"/>
      <c r="F83" s="111"/>
      <c r="G83" s="111"/>
    </row>
    <row r="84" spans="4:7" x14ac:dyDescent="0.2">
      <c r="D84" s="111"/>
      <c r="E84" s="77"/>
      <c r="F84" s="111"/>
      <c r="G84" s="111"/>
    </row>
    <row r="85" spans="4:7" x14ac:dyDescent="0.2">
      <c r="D85" s="111"/>
      <c r="E85" s="77"/>
      <c r="F85" s="111"/>
      <c r="G85" s="111"/>
    </row>
    <row r="86" spans="4:7" x14ac:dyDescent="0.2">
      <c r="D86" s="111"/>
      <c r="E86" s="77"/>
      <c r="F86" s="111"/>
      <c r="G86" s="111"/>
    </row>
    <row r="87" spans="4:7" x14ac:dyDescent="0.2">
      <c r="D87" s="111"/>
      <c r="E87" s="77"/>
      <c r="F87" s="111"/>
      <c r="G87" s="111"/>
    </row>
    <row r="88" spans="4:7" x14ac:dyDescent="0.2">
      <c r="D88" s="111"/>
      <c r="E88" s="77"/>
      <c r="F88" s="111"/>
      <c r="G88" s="111"/>
    </row>
    <row r="89" spans="4:7" x14ac:dyDescent="0.2">
      <c r="D89" s="111"/>
      <c r="E89" s="77"/>
      <c r="F89" s="111"/>
      <c r="G89" s="111"/>
    </row>
    <row r="90" spans="4:7" x14ac:dyDescent="0.2">
      <c r="D90" s="111"/>
      <c r="E90" s="77"/>
      <c r="F90" s="111"/>
      <c r="G90" s="111"/>
    </row>
    <row r="91" spans="4:7" x14ac:dyDescent="0.2">
      <c r="D91" s="111"/>
      <c r="E91" s="77"/>
      <c r="F91" s="111"/>
      <c r="G91" s="111"/>
    </row>
    <row r="92" spans="4:7" x14ac:dyDescent="0.2">
      <c r="D92" s="111"/>
      <c r="E92" s="77"/>
      <c r="F92" s="111"/>
      <c r="G92" s="111"/>
    </row>
    <row r="93" spans="4:7" x14ac:dyDescent="0.2">
      <c r="D93" s="111"/>
      <c r="E93" s="77"/>
      <c r="F93" s="111"/>
      <c r="G93" s="111"/>
    </row>
    <row r="94" spans="4:7" x14ac:dyDescent="0.2">
      <c r="D94" s="111"/>
      <c r="E94" s="77"/>
      <c r="F94" s="111"/>
      <c r="G94" s="111"/>
    </row>
    <row r="95" spans="4:7" x14ac:dyDescent="0.2">
      <c r="D95" s="111"/>
      <c r="E95" s="77"/>
      <c r="F95" s="111"/>
      <c r="G95" s="111"/>
    </row>
    <row r="96" spans="4:7" x14ac:dyDescent="0.2">
      <c r="D96" s="111"/>
      <c r="E96" s="77"/>
      <c r="F96" s="111"/>
      <c r="G96" s="111"/>
    </row>
    <row r="97" spans="4:7" x14ac:dyDescent="0.2">
      <c r="D97" s="111"/>
      <c r="E97" s="77"/>
      <c r="F97" s="111"/>
      <c r="G97" s="111"/>
    </row>
    <row r="98" spans="4:7" x14ac:dyDescent="0.2">
      <c r="D98" s="111"/>
      <c r="E98" s="77"/>
      <c r="F98" s="111"/>
      <c r="G98" s="111"/>
    </row>
    <row r="99" spans="4:7" x14ac:dyDescent="0.2">
      <c r="D99" s="111"/>
      <c r="E99" s="77"/>
      <c r="F99" s="111"/>
      <c r="G99" s="111"/>
    </row>
    <row r="100" spans="4:7" x14ac:dyDescent="0.2">
      <c r="D100" s="111"/>
      <c r="E100" s="77"/>
      <c r="F100" s="111"/>
      <c r="G100" s="111"/>
    </row>
    <row r="101" spans="4:7" x14ac:dyDescent="0.2">
      <c r="D101" s="111"/>
      <c r="E101" s="77"/>
      <c r="F101" s="111"/>
      <c r="G101" s="111"/>
    </row>
    <row r="102" spans="4:7" x14ac:dyDescent="0.2">
      <c r="D102" s="111"/>
      <c r="E102" s="77"/>
      <c r="F102" s="111"/>
      <c r="G102" s="111"/>
    </row>
    <row r="103" spans="4:7" x14ac:dyDescent="0.2">
      <c r="D103" s="111"/>
      <c r="E103" s="77"/>
      <c r="F103" s="111"/>
      <c r="G103" s="111"/>
    </row>
    <row r="104" spans="4:7" x14ac:dyDescent="0.2">
      <c r="D104" s="111"/>
      <c r="E104" s="77"/>
      <c r="F104" s="111"/>
      <c r="G104" s="111"/>
    </row>
    <row r="105" spans="4:7" x14ac:dyDescent="0.2">
      <c r="D105" s="111"/>
      <c r="E105" s="77"/>
      <c r="F105" s="111"/>
      <c r="G105" s="111"/>
    </row>
    <row r="106" spans="4:7" x14ac:dyDescent="0.2">
      <c r="D106" s="111"/>
      <c r="E106" s="77"/>
      <c r="F106" s="111"/>
      <c r="G106" s="111"/>
    </row>
    <row r="107" spans="4:7" x14ac:dyDescent="0.2">
      <c r="D107" s="111"/>
      <c r="E107" s="77"/>
      <c r="F107" s="111"/>
      <c r="G107" s="111"/>
    </row>
    <row r="108" spans="4:7" x14ac:dyDescent="0.2">
      <c r="D108" s="111"/>
      <c r="E108" s="77"/>
      <c r="F108" s="111"/>
      <c r="G108" s="111"/>
    </row>
    <row r="109" spans="4:7" x14ac:dyDescent="0.2">
      <c r="D109" s="111"/>
      <c r="E109" s="77"/>
      <c r="F109" s="111"/>
      <c r="G109" s="111"/>
    </row>
    <row r="110" spans="4:7" x14ac:dyDescent="0.2">
      <c r="D110" s="111"/>
      <c r="E110" s="77"/>
      <c r="F110" s="111"/>
      <c r="G110" s="111"/>
    </row>
    <row r="111" spans="4:7" x14ac:dyDescent="0.2">
      <c r="D111" s="111"/>
      <c r="E111" s="77"/>
      <c r="F111" s="111"/>
      <c r="G111" s="111"/>
    </row>
    <row r="112" spans="4:7" x14ac:dyDescent="0.2">
      <c r="D112" s="111"/>
      <c r="E112" s="77"/>
      <c r="F112" s="111"/>
      <c r="G112" s="111"/>
    </row>
    <row r="113" spans="4:7" x14ac:dyDescent="0.2">
      <c r="D113" s="111"/>
      <c r="E113" s="77"/>
      <c r="F113" s="111"/>
      <c r="G113" s="111"/>
    </row>
    <row r="114" spans="4:7" x14ac:dyDescent="0.2">
      <c r="D114" s="111"/>
      <c r="E114" s="77"/>
      <c r="F114" s="111"/>
      <c r="G114" s="111"/>
    </row>
    <row r="115" spans="4:7" x14ac:dyDescent="0.2">
      <c r="D115" s="111"/>
      <c r="E115" s="77"/>
      <c r="F115" s="111"/>
      <c r="G115" s="111"/>
    </row>
    <row r="116" spans="4:7" x14ac:dyDescent="0.2">
      <c r="D116" s="111"/>
      <c r="E116" s="77"/>
      <c r="F116" s="111"/>
      <c r="G116" s="111"/>
    </row>
    <row r="117" spans="4:7" x14ac:dyDescent="0.2">
      <c r="D117" s="111"/>
      <c r="E117" s="77"/>
      <c r="F117" s="111"/>
      <c r="G117" s="111"/>
    </row>
    <row r="118" spans="4:7" x14ac:dyDescent="0.2">
      <c r="D118" s="111"/>
      <c r="E118" s="77"/>
      <c r="F118" s="111"/>
      <c r="G118" s="111"/>
    </row>
    <row r="119" spans="4:7" x14ac:dyDescent="0.2">
      <c r="D119" s="111"/>
      <c r="E119" s="77"/>
      <c r="F119" s="111"/>
      <c r="G119" s="111"/>
    </row>
    <row r="120" spans="4:7" x14ac:dyDescent="0.2">
      <c r="D120" s="111"/>
      <c r="E120" s="77"/>
      <c r="F120" s="111"/>
      <c r="G120" s="111"/>
    </row>
    <row r="121" spans="4:7" x14ac:dyDescent="0.2">
      <c r="D121" s="111"/>
      <c r="E121" s="77"/>
      <c r="F121" s="111"/>
      <c r="G121" s="111"/>
    </row>
    <row r="122" spans="4:7" x14ac:dyDescent="0.2">
      <c r="D122" s="111"/>
      <c r="E122" s="77"/>
      <c r="F122" s="111"/>
      <c r="G122" s="111"/>
    </row>
    <row r="123" spans="4:7" x14ac:dyDescent="0.2">
      <c r="D123" s="111"/>
      <c r="E123" s="77"/>
      <c r="F123" s="111"/>
      <c r="G123" s="111"/>
    </row>
    <row r="124" spans="4:7" x14ac:dyDescent="0.2">
      <c r="D124" s="111"/>
      <c r="E124" s="77"/>
      <c r="F124" s="111"/>
      <c r="G124" s="111"/>
    </row>
    <row r="125" spans="4:7" x14ac:dyDescent="0.2">
      <c r="D125" s="111"/>
      <c r="E125" s="77"/>
      <c r="F125" s="111"/>
      <c r="G125" s="111"/>
    </row>
    <row r="126" spans="4:7" x14ac:dyDescent="0.2">
      <c r="D126" s="111"/>
      <c r="E126" s="77"/>
      <c r="F126" s="111"/>
      <c r="G126" s="111"/>
    </row>
    <row r="127" spans="4:7" x14ac:dyDescent="0.2">
      <c r="D127" s="111"/>
      <c r="E127" s="77"/>
      <c r="F127" s="111"/>
      <c r="G127" s="111"/>
    </row>
    <row r="128" spans="4:7" x14ac:dyDescent="0.2">
      <c r="D128" s="111"/>
      <c r="E128" s="77"/>
      <c r="F128" s="111"/>
      <c r="G128" s="111"/>
    </row>
    <row r="129" spans="4:7" x14ac:dyDescent="0.2">
      <c r="D129" s="111"/>
      <c r="E129" s="77"/>
      <c r="F129" s="111"/>
      <c r="G129" s="111"/>
    </row>
    <row r="130" spans="4:7" x14ac:dyDescent="0.2">
      <c r="D130" s="111"/>
      <c r="E130" s="77"/>
      <c r="F130" s="111"/>
      <c r="G130" s="111"/>
    </row>
    <row r="131" spans="4:7" x14ac:dyDescent="0.2">
      <c r="D131" s="111"/>
      <c r="E131" s="77"/>
      <c r="F131" s="111"/>
      <c r="G131" s="111"/>
    </row>
    <row r="132" spans="4:7" x14ac:dyDescent="0.2">
      <c r="D132" s="111"/>
      <c r="E132" s="77"/>
      <c r="F132" s="111"/>
      <c r="G132" s="111"/>
    </row>
    <row r="133" spans="4:7" x14ac:dyDescent="0.2">
      <c r="D133" s="111"/>
      <c r="E133" s="77"/>
      <c r="F133" s="111"/>
      <c r="G133" s="111"/>
    </row>
    <row r="134" spans="4:7" x14ac:dyDescent="0.2">
      <c r="D134" s="111"/>
      <c r="E134" s="77"/>
      <c r="F134" s="111"/>
      <c r="G134" s="111"/>
    </row>
    <row r="135" spans="4:7" x14ac:dyDescent="0.2">
      <c r="D135" s="111"/>
      <c r="E135" s="77"/>
      <c r="F135" s="111"/>
      <c r="G135" s="111"/>
    </row>
    <row r="136" spans="4:7" x14ac:dyDescent="0.2">
      <c r="D136" s="111"/>
      <c r="E136" s="77"/>
      <c r="F136" s="111"/>
      <c r="G136" s="111"/>
    </row>
    <row r="137" spans="4:7" x14ac:dyDescent="0.2">
      <c r="D137" s="111"/>
      <c r="E137" s="77"/>
      <c r="F137" s="111"/>
      <c r="G137" s="111"/>
    </row>
    <row r="138" spans="4:7" x14ac:dyDescent="0.2">
      <c r="D138" s="111"/>
      <c r="E138" s="77"/>
      <c r="F138" s="111"/>
      <c r="G138" s="111"/>
    </row>
    <row r="139" spans="4:7" x14ac:dyDescent="0.2">
      <c r="D139" s="111"/>
      <c r="E139" s="77"/>
      <c r="F139" s="111"/>
      <c r="G139" s="111"/>
    </row>
    <row r="140" spans="4:7" x14ac:dyDescent="0.2">
      <c r="D140" s="111"/>
      <c r="E140" s="77"/>
      <c r="F140" s="111"/>
      <c r="G140" s="111"/>
    </row>
    <row r="141" spans="4:7" x14ac:dyDescent="0.2">
      <c r="D141" s="111"/>
      <c r="E141" s="77"/>
      <c r="F141" s="111"/>
      <c r="G141" s="111"/>
    </row>
    <row r="142" spans="4:7" x14ac:dyDescent="0.2">
      <c r="D142" s="111"/>
      <c r="E142" s="77"/>
      <c r="F142" s="111"/>
      <c r="G142" s="111"/>
    </row>
    <row r="143" spans="4:7" x14ac:dyDescent="0.2">
      <c r="D143" s="111"/>
      <c r="E143" s="77"/>
      <c r="F143" s="111"/>
      <c r="G143" s="111"/>
    </row>
    <row r="144" spans="4:7" x14ac:dyDescent="0.2">
      <c r="D144" s="111"/>
      <c r="E144" s="77"/>
      <c r="F144" s="111"/>
      <c r="G144" s="111"/>
    </row>
    <row r="145" spans="4:7" x14ac:dyDescent="0.2">
      <c r="D145" s="111"/>
      <c r="E145" s="77"/>
      <c r="F145" s="111"/>
      <c r="G145" s="111"/>
    </row>
    <row r="146" spans="4:7" x14ac:dyDescent="0.2">
      <c r="D146" s="111"/>
      <c r="E146" s="77"/>
      <c r="F146" s="111"/>
      <c r="G146" s="111"/>
    </row>
    <row r="147" spans="4:7" x14ac:dyDescent="0.2">
      <c r="D147" s="111"/>
      <c r="E147" s="77"/>
      <c r="F147" s="111"/>
      <c r="G147" s="111"/>
    </row>
    <row r="148" spans="4:7" x14ac:dyDescent="0.2">
      <c r="D148" s="111"/>
      <c r="E148" s="77"/>
      <c r="F148" s="111"/>
      <c r="G148" s="111"/>
    </row>
    <row r="149" spans="4:7" x14ac:dyDescent="0.2">
      <c r="D149" s="111"/>
      <c r="E149" s="77"/>
      <c r="F149" s="111"/>
      <c r="G149" s="111"/>
    </row>
    <row r="150" spans="4:7" x14ac:dyDescent="0.2">
      <c r="D150" s="111"/>
      <c r="E150" s="77"/>
      <c r="F150" s="111"/>
      <c r="G150" s="111"/>
    </row>
    <row r="151" spans="4:7" x14ac:dyDescent="0.2">
      <c r="D151" s="111"/>
      <c r="E151" s="77"/>
      <c r="F151" s="111"/>
      <c r="G151" s="111"/>
    </row>
    <row r="152" spans="4:7" x14ac:dyDescent="0.2">
      <c r="D152" s="111"/>
      <c r="E152" s="77"/>
      <c r="F152" s="111"/>
      <c r="G152" s="111"/>
    </row>
    <row r="153" spans="4:7" x14ac:dyDescent="0.2">
      <c r="D153" s="111"/>
      <c r="E153" s="77"/>
      <c r="F153" s="111"/>
      <c r="G153" s="111"/>
    </row>
    <row r="154" spans="4:7" x14ac:dyDescent="0.2">
      <c r="D154" s="111"/>
      <c r="E154" s="77"/>
      <c r="F154" s="111"/>
      <c r="G154" s="111"/>
    </row>
    <row r="155" spans="4:7" x14ac:dyDescent="0.2">
      <c r="D155" s="111"/>
      <c r="E155" s="77"/>
      <c r="F155" s="111"/>
      <c r="G155" s="111"/>
    </row>
    <row r="156" spans="4:7" x14ac:dyDescent="0.2">
      <c r="D156" s="111"/>
      <c r="E156" s="77"/>
      <c r="F156" s="111"/>
      <c r="G156" s="111"/>
    </row>
    <row r="157" spans="4:7" x14ac:dyDescent="0.2">
      <c r="D157" s="111"/>
      <c r="E157" s="77"/>
      <c r="F157" s="111"/>
      <c r="G157" s="111"/>
    </row>
    <row r="158" spans="4:7" x14ac:dyDescent="0.2">
      <c r="D158" s="111"/>
      <c r="E158" s="77"/>
      <c r="F158" s="111"/>
      <c r="G158" s="111"/>
    </row>
    <row r="159" spans="4:7" x14ac:dyDescent="0.2">
      <c r="D159" s="111"/>
      <c r="E159" s="77"/>
      <c r="F159" s="111"/>
      <c r="G159" s="111"/>
    </row>
    <row r="160" spans="4:7" x14ac:dyDescent="0.2">
      <c r="D160" s="111"/>
      <c r="E160" s="77"/>
      <c r="F160" s="111"/>
      <c r="G160" s="111"/>
    </row>
    <row r="161" spans="4:7" x14ac:dyDescent="0.2">
      <c r="D161" s="111"/>
      <c r="E161" s="77"/>
      <c r="F161" s="111"/>
      <c r="G161" s="111"/>
    </row>
    <row r="162" spans="4:7" x14ac:dyDescent="0.2">
      <c r="D162" s="111"/>
      <c r="E162" s="77"/>
      <c r="F162" s="111"/>
      <c r="G162" s="111"/>
    </row>
    <row r="163" spans="4:7" x14ac:dyDescent="0.2">
      <c r="D163" s="111"/>
      <c r="E163" s="77"/>
      <c r="F163" s="111"/>
      <c r="G163" s="111"/>
    </row>
    <row r="164" spans="4:7" x14ac:dyDescent="0.2">
      <c r="D164" s="111"/>
      <c r="E164" s="77"/>
      <c r="F164" s="111"/>
      <c r="G164" s="111"/>
    </row>
    <row r="165" spans="4:7" x14ac:dyDescent="0.2">
      <c r="D165" s="111"/>
      <c r="E165" s="77"/>
      <c r="F165" s="111"/>
      <c r="G165" s="111"/>
    </row>
    <row r="166" spans="4:7" x14ac:dyDescent="0.2">
      <c r="D166" s="111"/>
      <c r="E166" s="77"/>
      <c r="F166" s="111"/>
      <c r="G166" s="111"/>
    </row>
    <row r="167" spans="4:7" x14ac:dyDescent="0.2">
      <c r="D167" s="111"/>
      <c r="E167" s="77"/>
      <c r="F167" s="111"/>
      <c r="G167" s="111"/>
    </row>
    <row r="168" spans="4:7" x14ac:dyDescent="0.2">
      <c r="D168" s="111"/>
      <c r="E168" s="77"/>
      <c r="F168" s="111"/>
      <c r="G168" s="111"/>
    </row>
    <row r="169" spans="4:7" x14ac:dyDescent="0.2">
      <c r="D169" s="111"/>
      <c r="E169" s="77"/>
      <c r="F169" s="111"/>
      <c r="G169" s="111"/>
    </row>
    <row r="170" spans="4:7" x14ac:dyDescent="0.2">
      <c r="D170" s="111"/>
      <c r="E170" s="77"/>
      <c r="F170" s="111"/>
      <c r="G170" s="111"/>
    </row>
    <row r="171" spans="4:7" x14ac:dyDescent="0.2">
      <c r="D171" s="111"/>
      <c r="E171" s="77"/>
      <c r="F171" s="111"/>
      <c r="G171" s="111"/>
    </row>
    <row r="172" spans="4:7" x14ac:dyDescent="0.2">
      <c r="D172" s="111"/>
      <c r="E172" s="77"/>
      <c r="F172" s="111"/>
      <c r="G172" s="111"/>
    </row>
    <row r="173" spans="4:7" x14ac:dyDescent="0.2">
      <c r="D173" s="111"/>
      <c r="E173" s="77"/>
      <c r="F173" s="111"/>
      <c r="G173" s="111"/>
    </row>
    <row r="174" spans="4:7" x14ac:dyDescent="0.2">
      <c r="D174" s="111"/>
      <c r="E174" s="77"/>
      <c r="F174" s="111"/>
      <c r="G174" s="111"/>
    </row>
    <row r="175" spans="4:7" x14ac:dyDescent="0.2">
      <c r="D175" s="111"/>
      <c r="E175" s="77"/>
      <c r="F175" s="111"/>
      <c r="G175" s="111"/>
    </row>
    <row r="176" spans="4:7" x14ac:dyDescent="0.2">
      <c r="D176" s="111"/>
      <c r="E176" s="77"/>
      <c r="F176" s="111"/>
      <c r="G176" s="111"/>
    </row>
    <row r="177" spans="4:7" x14ac:dyDescent="0.2">
      <c r="D177" s="111"/>
      <c r="E177" s="77"/>
      <c r="F177" s="111"/>
      <c r="G177" s="111"/>
    </row>
    <row r="178" spans="4:7" x14ac:dyDescent="0.2">
      <c r="D178" s="111"/>
      <c r="E178" s="77"/>
      <c r="F178" s="111"/>
      <c r="G178" s="111"/>
    </row>
    <row r="179" spans="4:7" x14ac:dyDescent="0.2">
      <c r="D179" s="111"/>
      <c r="E179" s="77"/>
      <c r="F179" s="111"/>
      <c r="G179" s="111"/>
    </row>
    <row r="180" spans="4:7" x14ac:dyDescent="0.2">
      <c r="D180" s="111"/>
      <c r="E180" s="77"/>
      <c r="F180" s="111"/>
      <c r="G180" s="111"/>
    </row>
    <row r="181" spans="4:7" x14ac:dyDescent="0.2">
      <c r="D181" s="111"/>
      <c r="E181" s="77"/>
      <c r="F181" s="111"/>
      <c r="G181" s="111"/>
    </row>
    <row r="182" spans="4:7" x14ac:dyDescent="0.2">
      <c r="D182" s="111"/>
      <c r="E182" s="77"/>
      <c r="F182" s="111"/>
      <c r="G182" s="111"/>
    </row>
    <row r="183" spans="4:7" x14ac:dyDescent="0.2">
      <c r="D183" s="111"/>
      <c r="E183" s="77"/>
      <c r="F183" s="111"/>
      <c r="G183" s="111"/>
    </row>
    <row r="184" spans="4:7" x14ac:dyDescent="0.2">
      <c r="D184" s="111"/>
      <c r="E184" s="77"/>
      <c r="F184" s="111"/>
      <c r="G184" s="111"/>
    </row>
    <row r="185" spans="4:7" x14ac:dyDescent="0.2">
      <c r="D185" s="111"/>
      <c r="E185" s="77"/>
      <c r="F185" s="111"/>
      <c r="G185" s="111"/>
    </row>
    <row r="186" spans="4:7" x14ac:dyDescent="0.2">
      <c r="D186" s="111"/>
      <c r="E186" s="77"/>
      <c r="F186" s="111"/>
      <c r="G186" s="111"/>
    </row>
    <row r="187" spans="4:7" x14ac:dyDescent="0.2">
      <c r="D187" s="111"/>
      <c r="E187" s="77"/>
      <c r="F187" s="111"/>
      <c r="G187" s="111"/>
    </row>
    <row r="188" spans="4:7" x14ac:dyDescent="0.2">
      <c r="D188" s="111"/>
      <c r="E188" s="77"/>
      <c r="F188" s="111"/>
      <c r="G188" s="111"/>
    </row>
    <row r="189" spans="4:7" x14ac:dyDescent="0.2">
      <c r="D189" s="111"/>
      <c r="E189" s="77"/>
      <c r="F189" s="111"/>
      <c r="G189" s="111"/>
    </row>
    <row r="190" spans="4:7" x14ac:dyDescent="0.2">
      <c r="D190" s="111"/>
      <c r="E190" s="77"/>
      <c r="F190" s="111"/>
      <c r="G190" s="111"/>
    </row>
    <row r="191" spans="4:7" x14ac:dyDescent="0.2">
      <c r="D191" s="111"/>
      <c r="E191" s="77"/>
      <c r="F191" s="111"/>
      <c r="G191" s="111"/>
    </row>
    <row r="192" spans="4:7" x14ac:dyDescent="0.2">
      <c r="D192" s="111"/>
      <c r="E192" s="77"/>
      <c r="F192" s="111"/>
      <c r="G192" s="111"/>
    </row>
    <row r="193" spans="4:7" x14ac:dyDescent="0.2">
      <c r="D193" s="111"/>
      <c r="E193" s="77"/>
      <c r="F193" s="111"/>
      <c r="G193" s="111"/>
    </row>
    <row r="194" spans="4:7" x14ac:dyDescent="0.2">
      <c r="D194" s="111"/>
      <c r="E194" s="77"/>
      <c r="F194" s="111"/>
      <c r="G194" s="111"/>
    </row>
    <row r="195" spans="4:7" x14ac:dyDescent="0.2">
      <c r="D195" s="111"/>
      <c r="E195" s="77"/>
      <c r="F195" s="111"/>
      <c r="G195" s="111"/>
    </row>
    <row r="196" spans="4:7" x14ac:dyDescent="0.2">
      <c r="D196" s="111"/>
      <c r="E196" s="77"/>
      <c r="F196" s="111"/>
      <c r="G196" s="111"/>
    </row>
    <row r="197" spans="4:7" x14ac:dyDescent="0.2">
      <c r="D197" s="111"/>
      <c r="E197" s="77"/>
      <c r="F197" s="111"/>
      <c r="G197" s="111"/>
    </row>
    <row r="198" spans="4:7" x14ac:dyDescent="0.2">
      <c r="D198" s="111"/>
      <c r="E198" s="77"/>
      <c r="F198" s="111"/>
      <c r="G198" s="111"/>
    </row>
    <row r="199" spans="4:7" x14ac:dyDescent="0.2">
      <c r="D199" s="111"/>
      <c r="E199" s="77"/>
      <c r="F199" s="111"/>
      <c r="G199" s="111"/>
    </row>
    <row r="200" spans="4:7" x14ac:dyDescent="0.2">
      <c r="D200" s="111"/>
      <c r="E200" s="77"/>
      <c r="F200" s="111"/>
      <c r="G200" s="111"/>
    </row>
    <row r="201" spans="4:7" x14ac:dyDescent="0.2">
      <c r="D201" s="111"/>
      <c r="E201" s="77"/>
      <c r="F201" s="111"/>
      <c r="G201" s="111"/>
    </row>
    <row r="202" spans="4:7" x14ac:dyDescent="0.2">
      <c r="D202" s="111"/>
      <c r="E202" s="77"/>
      <c r="F202" s="111"/>
      <c r="G202" s="111"/>
    </row>
    <row r="203" spans="4:7" x14ac:dyDescent="0.2">
      <c r="D203" s="111"/>
      <c r="E203" s="77"/>
      <c r="F203" s="111"/>
      <c r="G203" s="111"/>
    </row>
    <row r="204" spans="4:7" x14ac:dyDescent="0.2">
      <c r="D204" s="111"/>
      <c r="E204" s="77"/>
      <c r="F204" s="111"/>
      <c r="G204" s="111"/>
    </row>
    <row r="205" spans="4:7" x14ac:dyDescent="0.2">
      <c r="D205" s="111"/>
      <c r="E205" s="77"/>
      <c r="F205" s="111"/>
      <c r="G205" s="111"/>
    </row>
    <row r="206" spans="4:7" x14ac:dyDescent="0.2">
      <c r="D206" s="111"/>
      <c r="E206" s="77"/>
      <c r="F206" s="111"/>
      <c r="G206" s="111"/>
    </row>
    <row r="207" spans="4:7" x14ac:dyDescent="0.2">
      <c r="D207" s="111"/>
      <c r="E207" s="77"/>
      <c r="F207" s="111"/>
      <c r="G207" s="111"/>
    </row>
    <row r="208" spans="4:7" x14ac:dyDescent="0.2">
      <c r="D208" s="111"/>
      <c r="E208" s="77"/>
      <c r="F208" s="111"/>
      <c r="G208" s="111"/>
    </row>
    <row r="209" spans="4:7" x14ac:dyDescent="0.2">
      <c r="D209" s="111"/>
      <c r="E209" s="77"/>
      <c r="F209" s="111"/>
      <c r="G209" s="111"/>
    </row>
    <row r="210" spans="4:7" x14ac:dyDescent="0.2">
      <c r="D210" s="111"/>
      <c r="E210" s="77"/>
      <c r="F210" s="111"/>
      <c r="G210" s="111"/>
    </row>
    <row r="211" spans="4:7" x14ac:dyDescent="0.2">
      <c r="D211" s="111"/>
      <c r="E211" s="77"/>
      <c r="F211" s="111"/>
      <c r="G211" s="111"/>
    </row>
    <row r="212" spans="4:7" x14ac:dyDescent="0.2">
      <c r="D212" s="111"/>
      <c r="E212" s="77"/>
      <c r="F212" s="111"/>
      <c r="G212" s="111"/>
    </row>
    <row r="213" spans="4:7" x14ac:dyDescent="0.2">
      <c r="D213" s="111"/>
      <c r="E213" s="77"/>
      <c r="F213" s="111"/>
      <c r="G213" s="111"/>
    </row>
    <row r="214" spans="4:7" x14ac:dyDescent="0.2">
      <c r="D214" s="111"/>
      <c r="E214" s="77"/>
      <c r="F214" s="111"/>
      <c r="G214" s="111"/>
    </row>
    <row r="215" spans="4:7" x14ac:dyDescent="0.2">
      <c r="D215" s="111"/>
      <c r="E215" s="77"/>
      <c r="F215" s="111"/>
      <c r="G215" s="111"/>
    </row>
    <row r="216" spans="4:7" x14ac:dyDescent="0.2">
      <c r="D216" s="111"/>
      <c r="E216" s="77"/>
      <c r="F216" s="111"/>
      <c r="G216" s="111"/>
    </row>
    <row r="217" spans="4:7" x14ac:dyDescent="0.2">
      <c r="D217" s="111"/>
      <c r="E217" s="77"/>
      <c r="F217" s="111"/>
      <c r="G217" s="111"/>
    </row>
    <row r="218" spans="4:7" x14ac:dyDescent="0.2">
      <c r="D218" s="111"/>
      <c r="E218" s="77"/>
      <c r="F218" s="111"/>
      <c r="G218" s="111"/>
    </row>
    <row r="219" spans="4:7" x14ac:dyDescent="0.2">
      <c r="D219" s="111"/>
      <c r="E219" s="77"/>
      <c r="F219" s="111"/>
      <c r="G219" s="111"/>
    </row>
    <row r="220" spans="4:7" x14ac:dyDescent="0.2">
      <c r="D220" s="111"/>
      <c r="E220" s="77"/>
      <c r="F220" s="111"/>
      <c r="G220" s="111"/>
    </row>
    <row r="221" spans="4:7" x14ac:dyDescent="0.2">
      <c r="D221" s="111"/>
      <c r="E221" s="77"/>
      <c r="F221" s="111"/>
      <c r="G221" s="111"/>
    </row>
    <row r="222" spans="4:7" x14ac:dyDescent="0.2">
      <c r="D222" s="111"/>
      <c r="E222" s="77"/>
      <c r="F222" s="111"/>
      <c r="G222" s="111"/>
    </row>
    <row r="223" spans="4:7" x14ac:dyDescent="0.2">
      <c r="D223" s="111"/>
      <c r="E223" s="77"/>
      <c r="F223" s="111"/>
      <c r="G223" s="111"/>
    </row>
    <row r="224" spans="4:7" x14ac:dyDescent="0.2">
      <c r="D224" s="111"/>
      <c r="E224" s="77"/>
      <c r="F224" s="111"/>
      <c r="G224" s="111"/>
    </row>
    <row r="225" spans="4:7" x14ac:dyDescent="0.2">
      <c r="D225" s="111"/>
      <c r="E225" s="77"/>
      <c r="F225" s="111"/>
      <c r="G225" s="111"/>
    </row>
    <row r="226" spans="4:7" x14ac:dyDescent="0.2">
      <c r="D226" s="111"/>
      <c r="E226" s="77"/>
      <c r="F226" s="111"/>
      <c r="G226" s="111"/>
    </row>
    <row r="227" spans="4:7" x14ac:dyDescent="0.2">
      <c r="D227" s="111"/>
      <c r="E227" s="77"/>
      <c r="F227" s="111"/>
      <c r="G227" s="111"/>
    </row>
    <row r="228" spans="4:7" x14ac:dyDescent="0.2">
      <c r="D228" s="111"/>
      <c r="E228" s="77"/>
      <c r="F228" s="111"/>
      <c r="G228" s="111"/>
    </row>
    <row r="229" spans="4:7" x14ac:dyDescent="0.2">
      <c r="D229" s="111"/>
      <c r="E229" s="77"/>
      <c r="F229" s="111"/>
      <c r="G229" s="111"/>
    </row>
    <row r="230" spans="4:7" x14ac:dyDescent="0.2">
      <c r="D230" s="111"/>
      <c r="E230" s="77"/>
      <c r="F230" s="111"/>
      <c r="G230" s="111"/>
    </row>
    <row r="231" spans="4:7" x14ac:dyDescent="0.2">
      <c r="D231" s="111"/>
      <c r="E231" s="77"/>
      <c r="F231" s="111"/>
      <c r="G231" s="111"/>
    </row>
    <row r="232" spans="4:7" x14ac:dyDescent="0.2">
      <c r="D232" s="111"/>
      <c r="E232" s="77"/>
      <c r="F232" s="111"/>
      <c r="G232" s="111"/>
    </row>
    <row r="233" spans="4:7" x14ac:dyDescent="0.2">
      <c r="D233" s="111"/>
      <c r="E233" s="77"/>
      <c r="F233" s="111"/>
      <c r="G233" s="111"/>
    </row>
    <row r="234" spans="4:7" x14ac:dyDescent="0.2">
      <c r="D234" s="111"/>
      <c r="E234" s="77"/>
      <c r="F234" s="111"/>
      <c r="G234" s="111"/>
    </row>
    <row r="235" spans="4:7" x14ac:dyDescent="0.2">
      <c r="D235" s="111"/>
      <c r="E235" s="77"/>
      <c r="F235" s="111"/>
      <c r="G235" s="111"/>
    </row>
    <row r="236" spans="4:7" x14ac:dyDescent="0.2">
      <c r="D236" s="111"/>
      <c r="E236" s="77"/>
      <c r="F236" s="111"/>
      <c r="G236" s="111"/>
    </row>
    <row r="237" spans="4:7" x14ac:dyDescent="0.2">
      <c r="D237" s="111"/>
      <c r="E237" s="77"/>
      <c r="F237" s="111"/>
      <c r="G237" s="111"/>
    </row>
    <row r="238" spans="4:7" x14ac:dyDescent="0.2">
      <c r="D238" s="111"/>
      <c r="E238" s="77"/>
      <c r="F238" s="111"/>
      <c r="G238" s="111"/>
    </row>
    <row r="239" spans="4:7" x14ac:dyDescent="0.2">
      <c r="D239" s="111"/>
      <c r="E239" s="77"/>
      <c r="F239" s="111"/>
      <c r="G239" s="111"/>
    </row>
    <row r="240" spans="4:7" x14ac:dyDescent="0.2">
      <c r="D240" s="111"/>
      <c r="E240" s="77"/>
      <c r="F240" s="111"/>
      <c r="G240" s="111"/>
    </row>
    <row r="241" spans="4:7" x14ac:dyDescent="0.2">
      <c r="D241" s="111"/>
      <c r="E241" s="77"/>
      <c r="F241" s="111"/>
      <c r="G241" s="111"/>
    </row>
    <row r="242" spans="4:7" x14ac:dyDescent="0.2">
      <c r="D242" s="111"/>
      <c r="E242" s="77"/>
      <c r="F242" s="111"/>
      <c r="G242" s="111"/>
    </row>
    <row r="243" spans="4:7" x14ac:dyDescent="0.2">
      <c r="D243" s="111"/>
      <c r="E243" s="77"/>
      <c r="F243" s="111"/>
      <c r="G243" s="111"/>
    </row>
    <row r="244" spans="4:7" x14ac:dyDescent="0.2">
      <c r="D244" s="111"/>
      <c r="E244" s="77"/>
      <c r="F244" s="111"/>
      <c r="G244" s="111"/>
    </row>
    <row r="245" spans="4:7" x14ac:dyDescent="0.2">
      <c r="D245" s="111"/>
      <c r="E245" s="77"/>
      <c r="F245" s="111"/>
      <c r="G245" s="111"/>
    </row>
    <row r="246" spans="4:7" x14ac:dyDescent="0.2">
      <c r="D246" s="111"/>
      <c r="E246" s="77"/>
      <c r="F246" s="111"/>
      <c r="G246" s="111"/>
    </row>
    <row r="247" spans="4:7" x14ac:dyDescent="0.2">
      <c r="D247" s="111"/>
      <c r="E247" s="77"/>
      <c r="F247" s="111"/>
      <c r="G247" s="111"/>
    </row>
    <row r="248" spans="4:7" x14ac:dyDescent="0.2">
      <c r="D248" s="111"/>
      <c r="E248" s="77"/>
      <c r="F248" s="111"/>
      <c r="G248" s="111"/>
    </row>
    <row r="249" spans="4:7" x14ac:dyDescent="0.2">
      <c r="D249" s="111"/>
      <c r="E249" s="77"/>
      <c r="F249" s="111"/>
      <c r="G249" s="111"/>
    </row>
    <row r="250" spans="4:7" x14ac:dyDescent="0.2">
      <c r="D250" s="111"/>
      <c r="E250" s="77"/>
      <c r="F250" s="111"/>
      <c r="G250" s="111"/>
    </row>
    <row r="251" spans="4:7" x14ac:dyDescent="0.2">
      <c r="D251" s="111"/>
      <c r="E251" s="77"/>
      <c r="F251" s="111"/>
      <c r="G251" s="111"/>
    </row>
    <row r="252" spans="4:7" x14ac:dyDescent="0.2">
      <c r="D252" s="111"/>
      <c r="E252" s="77"/>
      <c r="F252" s="111"/>
      <c r="G252" s="111"/>
    </row>
    <row r="253" spans="4:7" x14ac:dyDescent="0.2">
      <c r="D253" s="111"/>
      <c r="E253" s="77"/>
      <c r="F253" s="111"/>
      <c r="G253" s="111"/>
    </row>
    <row r="254" spans="4:7" x14ac:dyDescent="0.2">
      <c r="D254" s="111"/>
      <c r="E254" s="77"/>
      <c r="F254" s="111"/>
      <c r="G254" s="111"/>
    </row>
    <row r="255" spans="4:7" x14ac:dyDescent="0.2">
      <c r="D255" s="111"/>
      <c r="E255" s="77"/>
      <c r="F255" s="111"/>
      <c r="G255" s="111"/>
    </row>
    <row r="256" spans="4:7" x14ac:dyDescent="0.2">
      <c r="D256" s="111"/>
      <c r="E256" s="77"/>
      <c r="F256" s="111"/>
      <c r="G256" s="111"/>
    </row>
    <row r="257" spans="4:7" x14ac:dyDescent="0.2">
      <c r="D257" s="111"/>
      <c r="E257" s="77"/>
      <c r="F257" s="111"/>
      <c r="G257" s="111"/>
    </row>
    <row r="258" spans="4:7" x14ac:dyDescent="0.2">
      <c r="D258" s="111"/>
      <c r="E258" s="77"/>
      <c r="F258" s="111"/>
      <c r="G258" s="111"/>
    </row>
    <row r="259" spans="4:7" x14ac:dyDescent="0.2">
      <c r="D259" s="111"/>
      <c r="E259" s="77"/>
      <c r="F259" s="111"/>
      <c r="G259" s="111"/>
    </row>
    <row r="260" spans="4:7" x14ac:dyDescent="0.2">
      <c r="D260" s="111"/>
      <c r="E260" s="77"/>
      <c r="F260" s="111"/>
      <c r="G260" s="111"/>
    </row>
    <row r="261" spans="4:7" x14ac:dyDescent="0.2">
      <c r="D261" s="111"/>
      <c r="E261" s="77"/>
      <c r="F261" s="111"/>
      <c r="G261" s="111"/>
    </row>
    <row r="262" spans="4:7" x14ac:dyDescent="0.2">
      <c r="D262" s="111"/>
      <c r="E262" s="77"/>
      <c r="F262" s="111"/>
      <c r="G262" s="111"/>
    </row>
    <row r="263" spans="4:7" x14ac:dyDescent="0.2">
      <c r="D263" s="111"/>
      <c r="E263" s="77"/>
      <c r="F263" s="111"/>
      <c r="G263" s="111"/>
    </row>
    <row r="264" spans="4:7" x14ac:dyDescent="0.2">
      <c r="D264" s="111"/>
      <c r="E264" s="77"/>
      <c r="F264" s="111"/>
      <c r="G264" s="111"/>
    </row>
    <row r="265" spans="4:7" x14ac:dyDescent="0.2">
      <c r="D265" s="111"/>
      <c r="E265" s="77"/>
      <c r="F265" s="111"/>
      <c r="G265" s="111"/>
    </row>
    <row r="266" spans="4:7" x14ac:dyDescent="0.2">
      <c r="D266" s="111"/>
      <c r="E266" s="77"/>
      <c r="F266" s="111"/>
      <c r="G266" s="111"/>
    </row>
    <row r="267" spans="4:7" x14ac:dyDescent="0.2">
      <c r="D267" s="111"/>
      <c r="E267" s="77"/>
      <c r="F267" s="111"/>
      <c r="G267" s="111"/>
    </row>
    <row r="268" spans="4:7" x14ac:dyDescent="0.2">
      <c r="D268" s="111"/>
      <c r="E268" s="77"/>
      <c r="F268" s="111"/>
      <c r="G268" s="111"/>
    </row>
    <row r="269" spans="4:7" x14ac:dyDescent="0.2">
      <c r="D269" s="111"/>
      <c r="E269" s="77"/>
      <c r="F269" s="111"/>
      <c r="G269" s="111"/>
    </row>
    <row r="270" spans="4:7" x14ac:dyDescent="0.2">
      <c r="D270" s="111"/>
      <c r="E270" s="77"/>
      <c r="F270" s="111"/>
      <c r="G270" s="111"/>
    </row>
    <row r="271" spans="4:7" x14ac:dyDescent="0.2">
      <c r="D271" s="111"/>
      <c r="E271" s="77"/>
      <c r="F271" s="111"/>
      <c r="G271" s="111"/>
    </row>
    <row r="272" spans="4:7" x14ac:dyDescent="0.2">
      <c r="D272" s="111"/>
      <c r="E272" s="77"/>
      <c r="F272" s="111"/>
      <c r="G272" s="111"/>
    </row>
    <row r="273" spans="4:7" x14ac:dyDescent="0.2">
      <c r="D273" s="111"/>
      <c r="E273" s="77"/>
      <c r="F273" s="111"/>
      <c r="G273" s="111"/>
    </row>
    <row r="274" spans="4:7" x14ac:dyDescent="0.2">
      <c r="D274" s="111"/>
      <c r="E274" s="77"/>
      <c r="F274" s="111"/>
      <c r="G274" s="111"/>
    </row>
    <row r="275" spans="4:7" x14ac:dyDescent="0.2">
      <c r="D275" s="111"/>
      <c r="E275" s="77"/>
      <c r="F275" s="111"/>
      <c r="G275" s="111"/>
    </row>
    <row r="276" spans="4:7" x14ac:dyDescent="0.2">
      <c r="D276" s="111"/>
      <c r="E276" s="77"/>
      <c r="F276" s="111"/>
      <c r="G276" s="111"/>
    </row>
    <row r="277" spans="4:7" x14ac:dyDescent="0.2">
      <c r="D277" s="111"/>
      <c r="E277" s="77"/>
      <c r="F277" s="111"/>
      <c r="G277" s="111"/>
    </row>
    <row r="278" spans="4:7" x14ac:dyDescent="0.2">
      <c r="D278" s="111"/>
      <c r="E278" s="77"/>
      <c r="F278" s="111"/>
      <c r="G278" s="111"/>
    </row>
    <row r="279" spans="4:7" x14ac:dyDescent="0.2">
      <c r="D279" s="111"/>
      <c r="E279" s="77"/>
      <c r="F279" s="111"/>
      <c r="G279" s="111"/>
    </row>
    <row r="280" spans="4:7" x14ac:dyDescent="0.2">
      <c r="D280" s="111"/>
      <c r="E280" s="77"/>
      <c r="F280" s="111"/>
      <c r="G280" s="111"/>
    </row>
    <row r="281" spans="4:7" x14ac:dyDescent="0.2">
      <c r="D281" s="111"/>
      <c r="E281" s="77"/>
      <c r="F281" s="111"/>
      <c r="G281" s="111"/>
    </row>
    <row r="282" spans="4:7" x14ac:dyDescent="0.2">
      <c r="D282" s="111"/>
      <c r="E282" s="77"/>
      <c r="F282" s="111"/>
      <c r="G282" s="111"/>
    </row>
    <row r="283" spans="4:7" x14ac:dyDescent="0.2">
      <c r="D283" s="111"/>
      <c r="E283" s="77"/>
      <c r="F283" s="111"/>
      <c r="G283" s="111"/>
    </row>
    <row r="284" spans="4:7" x14ac:dyDescent="0.2">
      <c r="D284" s="111"/>
      <c r="E284" s="77"/>
      <c r="F284" s="111"/>
      <c r="G284" s="111"/>
    </row>
    <row r="285" spans="4:7" x14ac:dyDescent="0.2">
      <c r="D285" s="111"/>
      <c r="E285" s="77"/>
      <c r="F285" s="111"/>
      <c r="G285" s="111"/>
    </row>
    <row r="286" spans="4:7" x14ac:dyDescent="0.2">
      <c r="D286" s="111"/>
      <c r="E286" s="77"/>
      <c r="F286" s="111"/>
      <c r="G286" s="111"/>
    </row>
    <row r="287" spans="4:7" x14ac:dyDescent="0.2">
      <c r="D287" s="111"/>
      <c r="E287" s="77"/>
      <c r="F287" s="111"/>
      <c r="G287" s="111"/>
    </row>
    <row r="288" spans="4:7" x14ac:dyDescent="0.2">
      <c r="D288" s="111"/>
      <c r="E288" s="77"/>
      <c r="F288" s="111"/>
      <c r="G288" s="111"/>
    </row>
    <row r="289" spans="4:7" x14ac:dyDescent="0.2">
      <c r="D289" s="111"/>
      <c r="E289" s="77"/>
      <c r="F289" s="111"/>
      <c r="G289" s="111"/>
    </row>
    <row r="290" spans="4:7" x14ac:dyDescent="0.2">
      <c r="D290" s="111"/>
      <c r="E290" s="77"/>
      <c r="F290" s="111"/>
      <c r="G290" s="111"/>
    </row>
    <row r="291" spans="4:7" x14ac:dyDescent="0.2">
      <c r="D291" s="111"/>
      <c r="E291" s="77"/>
      <c r="F291" s="111"/>
      <c r="G291" s="111"/>
    </row>
    <row r="292" spans="4:7" x14ac:dyDescent="0.2">
      <c r="D292" s="111"/>
      <c r="E292" s="77"/>
      <c r="F292" s="111"/>
      <c r="G292" s="111"/>
    </row>
    <row r="293" spans="4:7" x14ac:dyDescent="0.2">
      <c r="D293" s="111"/>
      <c r="E293" s="77"/>
      <c r="F293" s="111"/>
      <c r="G293" s="111"/>
    </row>
    <row r="294" spans="4:7" x14ac:dyDescent="0.2">
      <c r="D294" s="111"/>
      <c r="E294" s="77"/>
      <c r="F294" s="111"/>
      <c r="G294" s="111"/>
    </row>
    <row r="295" spans="4:7" x14ac:dyDescent="0.2">
      <c r="D295" s="111"/>
      <c r="E295" s="77"/>
      <c r="F295" s="111"/>
      <c r="G295" s="111"/>
    </row>
    <row r="296" spans="4:7" x14ac:dyDescent="0.2">
      <c r="D296" s="111"/>
      <c r="E296" s="77"/>
      <c r="F296" s="111"/>
      <c r="G296" s="111"/>
    </row>
    <row r="297" spans="4:7" x14ac:dyDescent="0.2">
      <c r="D297" s="111"/>
      <c r="E297" s="77"/>
      <c r="F297" s="111"/>
      <c r="G297" s="111"/>
    </row>
    <row r="298" spans="4:7" x14ac:dyDescent="0.2">
      <c r="D298" s="111"/>
      <c r="E298" s="77"/>
      <c r="F298" s="111"/>
      <c r="G298" s="111"/>
    </row>
    <row r="299" spans="4:7" x14ac:dyDescent="0.2">
      <c r="D299" s="111"/>
      <c r="E299" s="77"/>
      <c r="F299" s="111"/>
      <c r="G299" s="111"/>
    </row>
    <row r="300" spans="4:7" x14ac:dyDescent="0.2">
      <c r="D300" s="111"/>
      <c r="E300" s="77"/>
      <c r="F300" s="111"/>
      <c r="G300" s="111"/>
    </row>
    <row r="301" spans="4:7" x14ac:dyDescent="0.2">
      <c r="D301" s="111"/>
      <c r="E301" s="77"/>
      <c r="F301" s="111"/>
      <c r="G301" s="111"/>
    </row>
    <row r="302" spans="4:7" x14ac:dyDescent="0.2">
      <c r="D302" s="111"/>
      <c r="E302" s="77"/>
      <c r="F302" s="111"/>
      <c r="G302" s="111"/>
    </row>
    <row r="303" spans="4:7" x14ac:dyDescent="0.2">
      <c r="D303" s="111"/>
      <c r="E303" s="77"/>
      <c r="F303" s="111"/>
      <c r="G303" s="111"/>
    </row>
    <row r="304" spans="4:7" x14ac:dyDescent="0.2">
      <c r="D304" s="111"/>
      <c r="E304" s="77"/>
      <c r="F304" s="111"/>
      <c r="G304" s="111"/>
    </row>
    <row r="305" spans="4:7" x14ac:dyDescent="0.2">
      <c r="D305" s="111"/>
      <c r="E305" s="77"/>
      <c r="F305" s="111"/>
      <c r="G305" s="111"/>
    </row>
    <row r="306" spans="4:7" x14ac:dyDescent="0.2">
      <c r="D306" s="111"/>
      <c r="E306" s="77"/>
      <c r="F306" s="111"/>
      <c r="G306" s="111"/>
    </row>
    <row r="307" spans="4:7" x14ac:dyDescent="0.2">
      <c r="D307" s="111"/>
      <c r="E307" s="77"/>
      <c r="F307" s="111"/>
      <c r="G307" s="111"/>
    </row>
    <row r="308" spans="4:7" x14ac:dyDescent="0.2">
      <c r="D308" s="111"/>
      <c r="E308" s="77"/>
      <c r="F308" s="111"/>
      <c r="G308" s="111"/>
    </row>
    <row r="309" spans="4:7" x14ac:dyDescent="0.2">
      <c r="D309" s="111"/>
      <c r="E309" s="77"/>
      <c r="F309" s="111"/>
      <c r="G309" s="111"/>
    </row>
    <row r="310" spans="4:7" x14ac:dyDescent="0.2">
      <c r="D310" s="111"/>
      <c r="E310" s="77"/>
      <c r="F310" s="111"/>
      <c r="G310" s="111"/>
    </row>
    <row r="311" spans="4:7" x14ac:dyDescent="0.2">
      <c r="D311" s="111"/>
      <c r="E311" s="77"/>
      <c r="F311" s="111"/>
      <c r="G311" s="111"/>
    </row>
    <row r="312" spans="4:7" x14ac:dyDescent="0.2">
      <c r="D312" s="111"/>
      <c r="E312" s="77"/>
      <c r="F312" s="111"/>
      <c r="G312" s="111"/>
    </row>
    <row r="313" spans="4:7" x14ac:dyDescent="0.2">
      <c r="D313" s="111"/>
      <c r="E313" s="77"/>
      <c r="F313" s="111"/>
      <c r="G313" s="111"/>
    </row>
    <row r="314" spans="4:7" x14ac:dyDescent="0.2">
      <c r="D314" s="111"/>
      <c r="E314" s="77"/>
      <c r="F314" s="111"/>
      <c r="G314" s="111"/>
    </row>
    <row r="315" spans="4:7" x14ac:dyDescent="0.2">
      <c r="D315" s="111"/>
      <c r="E315" s="77"/>
      <c r="F315" s="111"/>
      <c r="G315" s="111"/>
    </row>
    <row r="316" spans="4:7" x14ac:dyDescent="0.2">
      <c r="D316" s="111"/>
      <c r="E316" s="77"/>
      <c r="F316" s="111"/>
      <c r="G316" s="111"/>
    </row>
    <row r="317" spans="4:7" x14ac:dyDescent="0.2">
      <c r="D317" s="111"/>
      <c r="E317" s="77"/>
      <c r="F317" s="111"/>
      <c r="G317" s="111"/>
    </row>
    <row r="318" spans="4:7" x14ac:dyDescent="0.2">
      <c r="D318" s="111"/>
      <c r="E318" s="77"/>
      <c r="F318" s="111"/>
      <c r="G318" s="111"/>
    </row>
    <row r="319" spans="4:7" x14ac:dyDescent="0.2">
      <c r="D319" s="111"/>
      <c r="E319" s="77"/>
      <c r="F319" s="111"/>
      <c r="G319" s="111"/>
    </row>
    <row r="320" spans="4:7" x14ac:dyDescent="0.2">
      <c r="D320" s="111"/>
      <c r="E320" s="77"/>
      <c r="F320" s="111"/>
      <c r="G320" s="111"/>
    </row>
    <row r="321" spans="4:7" x14ac:dyDescent="0.2">
      <c r="D321" s="111"/>
      <c r="E321" s="77"/>
      <c r="F321" s="111"/>
      <c r="G321" s="111"/>
    </row>
    <row r="322" spans="4:7" x14ac:dyDescent="0.2">
      <c r="D322" s="111"/>
      <c r="E322" s="77"/>
      <c r="F322" s="111"/>
      <c r="G322" s="111"/>
    </row>
    <row r="323" spans="4:7" x14ac:dyDescent="0.2">
      <c r="D323" s="111"/>
      <c r="E323" s="77"/>
      <c r="F323" s="111"/>
      <c r="G323" s="111"/>
    </row>
    <row r="324" spans="4:7" x14ac:dyDescent="0.2">
      <c r="D324" s="111"/>
      <c r="E324" s="77"/>
      <c r="F324" s="111"/>
      <c r="G324" s="111"/>
    </row>
    <row r="325" spans="4:7" x14ac:dyDescent="0.2">
      <c r="D325" s="111"/>
      <c r="E325" s="77"/>
      <c r="F325" s="111"/>
      <c r="G325" s="111"/>
    </row>
    <row r="326" spans="4:7" x14ac:dyDescent="0.2">
      <c r="D326" s="111"/>
      <c r="E326" s="77"/>
      <c r="F326" s="111"/>
      <c r="G326" s="111"/>
    </row>
    <row r="327" spans="4:7" x14ac:dyDescent="0.2">
      <c r="D327" s="111"/>
      <c r="E327" s="77"/>
      <c r="F327" s="111"/>
      <c r="G327" s="111"/>
    </row>
    <row r="328" spans="4:7" x14ac:dyDescent="0.2">
      <c r="D328" s="111"/>
      <c r="E328" s="77"/>
      <c r="F328" s="111"/>
      <c r="G328" s="111"/>
    </row>
    <row r="329" spans="4:7" x14ac:dyDescent="0.2">
      <c r="D329" s="111"/>
      <c r="E329" s="77"/>
      <c r="F329" s="111"/>
      <c r="G329" s="111"/>
    </row>
    <row r="330" spans="4:7" x14ac:dyDescent="0.2">
      <c r="D330" s="111"/>
      <c r="E330" s="77"/>
      <c r="F330" s="111"/>
      <c r="G330" s="111"/>
    </row>
    <row r="331" spans="4:7" x14ac:dyDescent="0.2">
      <c r="D331" s="111"/>
      <c r="E331" s="77"/>
      <c r="F331" s="111"/>
      <c r="G331" s="111"/>
    </row>
    <row r="332" spans="4:7" x14ac:dyDescent="0.2">
      <c r="D332" s="111"/>
      <c r="E332" s="77"/>
      <c r="F332" s="111"/>
      <c r="G332" s="111"/>
    </row>
    <row r="333" spans="4:7" x14ac:dyDescent="0.2">
      <c r="D333" s="111"/>
      <c r="E333" s="77"/>
      <c r="F333" s="111"/>
      <c r="G333" s="111"/>
    </row>
    <row r="334" spans="4:7" x14ac:dyDescent="0.2">
      <c r="D334" s="111"/>
      <c r="E334" s="77"/>
      <c r="F334" s="111"/>
      <c r="G334" s="111"/>
    </row>
    <row r="335" spans="4:7" x14ac:dyDescent="0.2">
      <c r="D335" s="111"/>
      <c r="E335" s="77"/>
      <c r="F335" s="111"/>
      <c r="G335" s="111"/>
    </row>
    <row r="336" spans="4:7" x14ac:dyDescent="0.2">
      <c r="D336" s="111"/>
      <c r="E336" s="77"/>
      <c r="F336" s="111"/>
      <c r="G336" s="111"/>
    </row>
    <row r="337" spans="4:7" x14ac:dyDescent="0.2">
      <c r="D337" s="111"/>
      <c r="E337" s="77"/>
      <c r="F337" s="111"/>
      <c r="G337" s="111"/>
    </row>
    <row r="338" spans="4:7" x14ac:dyDescent="0.2">
      <c r="D338" s="111"/>
      <c r="E338" s="77"/>
      <c r="F338" s="111"/>
      <c r="G338" s="111"/>
    </row>
    <row r="339" spans="4:7" x14ac:dyDescent="0.2">
      <c r="D339" s="111"/>
      <c r="E339" s="77"/>
      <c r="F339" s="111"/>
      <c r="G339" s="111"/>
    </row>
    <row r="340" spans="4:7" x14ac:dyDescent="0.2">
      <c r="D340" s="111"/>
      <c r="E340" s="77"/>
      <c r="F340" s="111"/>
      <c r="G340" s="111"/>
    </row>
    <row r="341" spans="4:7" x14ac:dyDescent="0.2">
      <c r="D341" s="111"/>
      <c r="E341" s="77"/>
      <c r="F341" s="111"/>
      <c r="G341" s="111"/>
    </row>
    <row r="342" spans="4:7" x14ac:dyDescent="0.2">
      <c r="D342" s="111"/>
      <c r="E342" s="77"/>
      <c r="F342" s="111"/>
      <c r="G342" s="111"/>
    </row>
    <row r="343" spans="4:7" x14ac:dyDescent="0.2">
      <c r="D343" s="111"/>
      <c r="E343" s="77"/>
      <c r="F343" s="111"/>
      <c r="G343" s="111"/>
    </row>
    <row r="344" spans="4:7" x14ac:dyDescent="0.2">
      <c r="D344" s="111"/>
      <c r="E344" s="77"/>
      <c r="F344" s="111"/>
      <c r="G344" s="111"/>
    </row>
    <row r="345" spans="4:7" x14ac:dyDescent="0.2">
      <c r="D345" s="111"/>
      <c r="E345" s="77"/>
      <c r="F345" s="111"/>
      <c r="G345" s="111"/>
    </row>
    <row r="346" spans="4:7" x14ac:dyDescent="0.2">
      <c r="D346" s="111"/>
      <c r="E346" s="77"/>
      <c r="F346" s="111"/>
      <c r="G346" s="111"/>
    </row>
    <row r="347" spans="4:7" x14ac:dyDescent="0.2">
      <c r="D347" s="111"/>
      <c r="E347" s="77"/>
      <c r="F347" s="111"/>
      <c r="G347" s="111"/>
    </row>
    <row r="348" spans="4:7" x14ac:dyDescent="0.2">
      <c r="D348" s="111"/>
      <c r="E348" s="77"/>
      <c r="F348" s="111"/>
      <c r="G348" s="111"/>
    </row>
    <row r="349" spans="4:7" x14ac:dyDescent="0.2">
      <c r="D349" s="111"/>
      <c r="E349" s="77"/>
      <c r="F349" s="111"/>
      <c r="G349" s="111"/>
    </row>
    <row r="350" spans="4:7" x14ac:dyDescent="0.2">
      <c r="D350" s="111"/>
      <c r="E350" s="77"/>
      <c r="F350" s="111"/>
      <c r="G350" s="111"/>
    </row>
    <row r="351" spans="4:7" x14ac:dyDescent="0.2">
      <c r="D351" s="111"/>
      <c r="E351" s="77"/>
      <c r="F351" s="111"/>
      <c r="G351" s="111"/>
    </row>
    <row r="352" spans="4:7" x14ac:dyDescent="0.2">
      <c r="D352" s="111"/>
      <c r="E352" s="77"/>
      <c r="F352" s="111"/>
      <c r="G352" s="111"/>
    </row>
    <row r="353" spans="4:7" x14ac:dyDescent="0.2">
      <c r="D353" s="111"/>
      <c r="E353" s="77"/>
      <c r="F353" s="111"/>
      <c r="G353" s="111"/>
    </row>
    <row r="354" spans="4:7" x14ac:dyDescent="0.2">
      <c r="D354" s="111"/>
      <c r="E354" s="77"/>
      <c r="F354" s="111"/>
      <c r="G354" s="111"/>
    </row>
    <row r="355" spans="4:7" x14ac:dyDescent="0.2">
      <c r="D355" s="111"/>
      <c r="E355" s="77"/>
      <c r="F355" s="111"/>
      <c r="G355" s="111"/>
    </row>
    <row r="356" spans="4:7" x14ac:dyDescent="0.2">
      <c r="D356" s="111"/>
      <c r="E356" s="77"/>
      <c r="F356" s="111"/>
      <c r="G356" s="111"/>
    </row>
    <row r="357" spans="4:7" x14ac:dyDescent="0.2">
      <c r="D357" s="111"/>
      <c r="E357" s="77"/>
      <c r="F357" s="111"/>
      <c r="G357" s="111"/>
    </row>
    <row r="358" spans="4:7" x14ac:dyDescent="0.2">
      <c r="D358" s="111"/>
      <c r="E358" s="77"/>
      <c r="F358" s="111"/>
      <c r="G358" s="111"/>
    </row>
    <row r="359" spans="4:7" x14ac:dyDescent="0.2">
      <c r="D359" s="111"/>
      <c r="E359" s="77"/>
      <c r="F359" s="111"/>
      <c r="G359" s="111"/>
    </row>
    <row r="360" spans="4:7" x14ac:dyDescent="0.2">
      <c r="D360" s="111"/>
      <c r="E360" s="77"/>
      <c r="F360" s="111"/>
      <c r="G360" s="111"/>
    </row>
    <row r="361" spans="4:7" x14ac:dyDescent="0.2">
      <c r="D361" s="111"/>
      <c r="E361" s="77"/>
      <c r="F361" s="111"/>
      <c r="G361" s="111"/>
    </row>
    <row r="362" spans="4:7" x14ac:dyDescent="0.2">
      <c r="D362" s="111"/>
      <c r="E362" s="77"/>
      <c r="F362" s="111"/>
      <c r="G362" s="111"/>
    </row>
    <row r="363" spans="4:7" x14ac:dyDescent="0.2">
      <c r="D363" s="111"/>
      <c r="E363" s="77"/>
      <c r="F363" s="111"/>
      <c r="G363" s="111"/>
    </row>
    <row r="364" spans="4:7" x14ac:dyDescent="0.2">
      <c r="D364" s="111"/>
      <c r="E364" s="77"/>
      <c r="F364" s="111"/>
      <c r="G364" s="111"/>
    </row>
    <row r="365" spans="4:7" x14ac:dyDescent="0.2">
      <c r="D365" s="111"/>
      <c r="E365" s="77"/>
      <c r="F365" s="111"/>
      <c r="G365" s="111"/>
    </row>
    <row r="366" spans="4:7" x14ac:dyDescent="0.2">
      <c r="D366" s="111"/>
      <c r="E366" s="77"/>
      <c r="F366" s="111"/>
      <c r="G366" s="111"/>
    </row>
    <row r="367" spans="4:7" x14ac:dyDescent="0.2">
      <c r="D367" s="111"/>
      <c r="E367" s="77"/>
      <c r="F367" s="111"/>
      <c r="G367" s="111"/>
    </row>
    <row r="368" spans="4:7" x14ac:dyDescent="0.2">
      <c r="D368" s="111"/>
      <c r="E368" s="77"/>
      <c r="F368" s="111"/>
      <c r="G368" s="111"/>
    </row>
    <row r="369" spans="4:7" x14ac:dyDescent="0.2">
      <c r="D369" s="111"/>
      <c r="E369" s="77"/>
      <c r="F369" s="111"/>
      <c r="G369" s="111"/>
    </row>
    <row r="370" spans="4:7" x14ac:dyDescent="0.2">
      <c r="D370" s="111"/>
      <c r="E370" s="77"/>
      <c r="F370" s="111"/>
      <c r="G370" s="111"/>
    </row>
    <row r="371" spans="4:7" x14ac:dyDescent="0.2">
      <c r="D371" s="111"/>
      <c r="E371" s="77"/>
      <c r="F371" s="111"/>
      <c r="G371" s="111"/>
    </row>
    <row r="372" spans="4:7" x14ac:dyDescent="0.2">
      <c r="D372" s="111"/>
      <c r="E372" s="77"/>
      <c r="F372" s="111"/>
      <c r="G372" s="111"/>
    </row>
    <row r="373" spans="4:7" x14ac:dyDescent="0.2">
      <c r="D373" s="111"/>
      <c r="E373" s="77"/>
      <c r="F373" s="111"/>
      <c r="G373" s="111"/>
    </row>
    <row r="374" spans="4:7" x14ac:dyDescent="0.2">
      <c r="D374" s="111"/>
      <c r="E374" s="77"/>
      <c r="F374" s="111"/>
      <c r="G374" s="111"/>
    </row>
    <row r="375" spans="4:7" x14ac:dyDescent="0.2">
      <c r="D375" s="111"/>
      <c r="E375" s="77"/>
      <c r="F375" s="111"/>
      <c r="G375" s="111"/>
    </row>
    <row r="376" spans="4:7" x14ac:dyDescent="0.2">
      <c r="D376" s="111"/>
      <c r="E376" s="77"/>
      <c r="F376" s="111"/>
      <c r="G376" s="111"/>
    </row>
    <row r="377" spans="4:7" x14ac:dyDescent="0.2">
      <c r="D377" s="111"/>
      <c r="E377" s="77"/>
      <c r="F377" s="111"/>
      <c r="G377" s="111"/>
    </row>
    <row r="378" spans="4:7" x14ac:dyDescent="0.2">
      <c r="D378" s="111"/>
      <c r="E378" s="77"/>
      <c r="F378" s="111"/>
      <c r="G378" s="111"/>
    </row>
    <row r="379" spans="4:7" x14ac:dyDescent="0.2">
      <c r="D379" s="111"/>
      <c r="E379" s="77"/>
      <c r="F379" s="111"/>
      <c r="G379" s="111"/>
    </row>
    <row r="380" spans="4:7" x14ac:dyDescent="0.2">
      <c r="D380" s="111"/>
      <c r="E380" s="77"/>
      <c r="F380" s="111"/>
      <c r="G380" s="111"/>
    </row>
    <row r="381" spans="4:7" x14ac:dyDescent="0.2">
      <c r="D381" s="111"/>
      <c r="E381" s="77"/>
      <c r="F381" s="111"/>
      <c r="G381" s="111"/>
    </row>
    <row r="382" spans="4:7" x14ac:dyDescent="0.2">
      <c r="D382" s="111"/>
      <c r="E382" s="77"/>
      <c r="F382" s="111"/>
      <c r="G382" s="111"/>
    </row>
    <row r="383" spans="4:7" x14ac:dyDescent="0.2">
      <c r="D383" s="111"/>
      <c r="E383" s="77"/>
      <c r="F383" s="111"/>
      <c r="G383" s="111"/>
    </row>
    <row r="384" spans="4:7" x14ac:dyDescent="0.2">
      <c r="D384" s="111"/>
      <c r="E384" s="77"/>
      <c r="F384" s="111"/>
      <c r="G384" s="111"/>
    </row>
    <row r="385" spans="4:7" x14ac:dyDescent="0.2">
      <c r="D385" s="111"/>
      <c r="E385" s="77"/>
      <c r="F385" s="111"/>
      <c r="G385" s="111"/>
    </row>
    <row r="386" spans="4:7" x14ac:dyDescent="0.2">
      <c r="D386" s="111"/>
      <c r="E386" s="77"/>
      <c r="F386" s="111"/>
      <c r="G386" s="111"/>
    </row>
    <row r="387" spans="4:7" x14ac:dyDescent="0.2">
      <c r="D387" s="111"/>
      <c r="E387" s="77"/>
      <c r="F387" s="111"/>
      <c r="G387" s="111"/>
    </row>
    <row r="388" spans="4:7" x14ac:dyDescent="0.2">
      <c r="D388" s="111"/>
      <c r="E388" s="77"/>
      <c r="F388" s="111"/>
      <c r="G388" s="111"/>
    </row>
    <row r="389" spans="4:7" x14ac:dyDescent="0.2">
      <c r="D389" s="111"/>
      <c r="E389" s="77"/>
      <c r="F389" s="111"/>
      <c r="G389" s="111"/>
    </row>
    <row r="390" spans="4:7" x14ac:dyDescent="0.2">
      <c r="D390" s="111"/>
      <c r="E390" s="77"/>
      <c r="F390" s="111"/>
      <c r="G390" s="111"/>
    </row>
    <row r="391" spans="4:7" x14ac:dyDescent="0.2">
      <c r="D391" s="111"/>
      <c r="E391" s="77"/>
      <c r="F391" s="111"/>
      <c r="G391" s="111"/>
    </row>
    <row r="392" spans="4:7" x14ac:dyDescent="0.2">
      <c r="D392" s="111"/>
      <c r="E392" s="77"/>
      <c r="F392" s="111"/>
      <c r="G392" s="111"/>
    </row>
    <row r="393" spans="4:7" x14ac:dyDescent="0.2">
      <c r="D393" s="111"/>
      <c r="E393" s="77"/>
      <c r="F393" s="111"/>
      <c r="G393" s="111"/>
    </row>
    <row r="394" spans="4:7" x14ac:dyDescent="0.2">
      <c r="D394" s="111"/>
      <c r="E394" s="77"/>
      <c r="F394" s="111"/>
      <c r="G394" s="111"/>
    </row>
    <row r="395" spans="4:7" x14ac:dyDescent="0.2">
      <c r="D395" s="111"/>
      <c r="E395" s="77"/>
      <c r="F395" s="111"/>
      <c r="G395" s="111"/>
    </row>
    <row r="396" spans="4:7" x14ac:dyDescent="0.2">
      <c r="D396" s="111"/>
      <c r="E396" s="77"/>
      <c r="F396" s="111"/>
      <c r="G396" s="111"/>
    </row>
    <row r="397" spans="4:7" x14ac:dyDescent="0.2">
      <c r="D397" s="111"/>
      <c r="E397" s="77"/>
      <c r="F397" s="111"/>
      <c r="G397" s="111"/>
    </row>
    <row r="398" spans="4:7" x14ac:dyDescent="0.2">
      <c r="D398" s="111"/>
      <c r="E398" s="77"/>
      <c r="F398" s="111"/>
      <c r="G398" s="111"/>
    </row>
    <row r="399" spans="4:7" x14ac:dyDescent="0.2">
      <c r="D399" s="111"/>
      <c r="E399" s="77"/>
      <c r="F399" s="111"/>
      <c r="G399" s="111"/>
    </row>
    <row r="400" spans="4:7" x14ac:dyDescent="0.2">
      <c r="D400" s="111"/>
      <c r="E400" s="77"/>
      <c r="F400" s="111"/>
      <c r="G400" s="111"/>
    </row>
    <row r="401" spans="4:7" x14ac:dyDescent="0.2">
      <c r="D401" s="111"/>
      <c r="E401" s="77"/>
      <c r="F401" s="111"/>
      <c r="G401" s="111"/>
    </row>
    <row r="402" spans="4:7" x14ac:dyDescent="0.2">
      <c r="D402" s="111"/>
      <c r="E402" s="77"/>
      <c r="F402" s="111"/>
      <c r="G402" s="111"/>
    </row>
    <row r="403" spans="4:7" x14ac:dyDescent="0.2">
      <c r="D403" s="111"/>
      <c r="E403" s="77"/>
      <c r="F403" s="111"/>
      <c r="G403" s="111"/>
    </row>
    <row r="404" spans="4:7" x14ac:dyDescent="0.2">
      <c r="D404" s="111"/>
      <c r="E404" s="77"/>
      <c r="F404" s="111"/>
      <c r="G404" s="111"/>
    </row>
    <row r="405" spans="4:7" x14ac:dyDescent="0.2">
      <c r="D405" s="111"/>
      <c r="E405" s="77"/>
      <c r="F405" s="111"/>
      <c r="G405" s="111"/>
    </row>
    <row r="406" spans="4:7" x14ac:dyDescent="0.2">
      <c r="D406" s="111"/>
      <c r="E406" s="77"/>
      <c r="F406" s="111"/>
      <c r="G406" s="111"/>
    </row>
    <row r="407" spans="4:7" x14ac:dyDescent="0.2">
      <c r="D407" s="111"/>
      <c r="E407" s="77"/>
      <c r="F407" s="111"/>
      <c r="G407" s="111"/>
    </row>
    <row r="408" spans="4:7" x14ac:dyDescent="0.2">
      <c r="D408" s="111"/>
      <c r="E408" s="77"/>
      <c r="F408" s="111"/>
      <c r="G408" s="111"/>
    </row>
    <row r="409" spans="4:7" x14ac:dyDescent="0.2">
      <c r="D409" s="111"/>
      <c r="E409" s="77"/>
      <c r="F409" s="111"/>
      <c r="G409" s="111"/>
    </row>
    <row r="410" spans="4:7" x14ac:dyDescent="0.2">
      <c r="D410" s="111"/>
      <c r="E410" s="77"/>
      <c r="F410" s="111"/>
      <c r="G410" s="111"/>
    </row>
    <row r="411" spans="4:7" x14ac:dyDescent="0.2">
      <c r="D411" s="111"/>
      <c r="E411" s="77"/>
      <c r="F411" s="111"/>
      <c r="G411" s="111"/>
    </row>
    <row r="412" spans="4:7" x14ac:dyDescent="0.2">
      <c r="D412" s="111"/>
      <c r="E412" s="77"/>
      <c r="F412" s="111"/>
      <c r="G412" s="111"/>
    </row>
    <row r="413" spans="4:7" x14ac:dyDescent="0.2">
      <c r="D413" s="111"/>
      <c r="E413" s="77"/>
      <c r="F413" s="111"/>
      <c r="G413" s="111"/>
    </row>
    <row r="414" spans="4:7" x14ac:dyDescent="0.2">
      <c r="D414" s="111"/>
      <c r="E414" s="77"/>
      <c r="F414" s="111"/>
      <c r="G414" s="111"/>
    </row>
    <row r="415" spans="4:7" x14ac:dyDescent="0.2">
      <c r="D415" s="111"/>
      <c r="E415" s="77"/>
      <c r="F415" s="111"/>
      <c r="G415" s="111"/>
    </row>
    <row r="416" spans="4:7" x14ac:dyDescent="0.2">
      <c r="D416" s="111"/>
      <c r="E416" s="77"/>
      <c r="F416" s="111"/>
      <c r="G416" s="111"/>
    </row>
    <row r="417" spans="4:7" x14ac:dyDescent="0.2">
      <c r="D417" s="111"/>
      <c r="E417" s="77"/>
      <c r="F417" s="111"/>
      <c r="G417" s="111"/>
    </row>
    <row r="418" spans="4:7" x14ac:dyDescent="0.2">
      <c r="D418" s="111"/>
      <c r="E418" s="77"/>
      <c r="F418" s="111"/>
      <c r="G418" s="111"/>
    </row>
    <row r="419" spans="4:7" x14ac:dyDescent="0.2">
      <c r="D419" s="111"/>
      <c r="E419" s="77"/>
      <c r="F419" s="111"/>
      <c r="G419" s="111"/>
    </row>
    <row r="420" spans="4:7" x14ac:dyDescent="0.2">
      <c r="D420" s="111"/>
      <c r="E420" s="77"/>
      <c r="F420" s="111"/>
      <c r="G420" s="111"/>
    </row>
    <row r="421" spans="4:7" x14ac:dyDescent="0.2">
      <c r="D421" s="111"/>
      <c r="E421" s="77"/>
      <c r="F421" s="111"/>
      <c r="G421" s="111"/>
    </row>
    <row r="422" spans="4:7" x14ac:dyDescent="0.2">
      <c r="D422" s="111"/>
      <c r="E422" s="77"/>
      <c r="F422" s="111"/>
      <c r="G422" s="111"/>
    </row>
    <row r="423" spans="4:7" x14ac:dyDescent="0.2">
      <c r="D423" s="111"/>
      <c r="E423" s="77"/>
      <c r="F423" s="111"/>
      <c r="G423" s="111"/>
    </row>
    <row r="424" spans="4:7" x14ac:dyDescent="0.2">
      <c r="D424" s="111"/>
      <c r="E424" s="77"/>
      <c r="F424" s="111"/>
      <c r="G424" s="111"/>
    </row>
    <row r="425" spans="4:7" x14ac:dyDescent="0.2">
      <c r="D425" s="111"/>
      <c r="E425" s="77"/>
      <c r="F425" s="111"/>
      <c r="G425" s="111"/>
    </row>
    <row r="426" spans="4:7" x14ac:dyDescent="0.2">
      <c r="D426" s="111"/>
      <c r="E426" s="77"/>
      <c r="F426" s="111"/>
      <c r="G426" s="111"/>
    </row>
    <row r="427" spans="4:7" x14ac:dyDescent="0.2">
      <c r="D427" s="111"/>
      <c r="E427" s="77"/>
      <c r="F427" s="111"/>
      <c r="G427" s="111"/>
    </row>
    <row r="428" spans="4:7" x14ac:dyDescent="0.2">
      <c r="D428" s="111"/>
      <c r="E428" s="77"/>
      <c r="F428" s="111"/>
      <c r="G428" s="111"/>
    </row>
    <row r="429" spans="4:7" x14ac:dyDescent="0.2">
      <c r="D429" s="111"/>
      <c r="E429" s="77"/>
      <c r="F429" s="111"/>
      <c r="G429" s="111"/>
    </row>
    <row r="430" spans="4:7" x14ac:dyDescent="0.2">
      <c r="D430" s="111"/>
      <c r="E430" s="77"/>
      <c r="F430" s="111"/>
      <c r="G430" s="111"/>
    </row>
    <row r="431" spans="4:7" x14ac:dyDescent="0.2">
      <c r="D431" s="111"/>
      <c r="E431" s="77"/>
      <c r="F431" s="111"/>
      <c r="G431" s="111"/>
    </row>
    <row r="432" spans="4:7" x14ac:dyDescent="0.2">
      <c r="D432" s="111"/>
      <c r="E432" s="77"/>
      <c r="F432" s="111"/>
      <c r="G432" s="111"/>
    </row>
    <row r="433" spans="4:7" x14ac:dyDescent="0.2">
      <c r="D433" s="111"/>
      <c r="E433" s="77"/>
      <c r="F433" s="111"/>
      <c r="G433" s="111"/>
    </row>
    <row r="434" spans="4:7" x14ac:dyDescent="0.2">
      <c r="D434" s="111"/>
      <c r="E434" s="77"/>
      <c r="F434" s="111"/>
      <c r="G434" s="111"/>
    </row>
    <row r="435" spans="4:7" x14ac:dyDescent="0.2">
      <c r="D435" s="111"/>
      <c r="E435" s="77"/>
      <c r="F435" s="111"/>
      <c r="G435" s="111"/>
    </row>
    <row r="436" spans="4:7" x14ac:dyDescent="0.2">
      <c r="D436" s="111"/>
      <c r="E436" s="77"/>
      <c r="F436" s="111"/>
      <c r="G436" s="111"/>
    </row>
    <row r="437" spans="4:7" x14ac:dyDescent="0.2">
      <c r="D437" s="111"/>
      <c r="E437" s="77"/>
      <c r="F437" s="111"/>
      <c r="G437" s="111"/>
    </row>
    <row r="438" spans="4:7" x14ac:dyDescent="0.2">
      <c r="D438" s="111"/>
      <c r="E438" s="77"/>
      <c r="F438" s="111"/>
      <c r="G438" s="111"/>
    </row>
    <row r="439" spans="4:7" x14ac:dyDescent="0.2">
      <c r="D439" s="111"/>
      <c r="E439" s="77"/>
      <c r="F439" s="111"/>
      <c r="G439" s="111"/>
    </row>
    <row r="440" spans="4:7" x14ac:dyDescent="0.2">
      <c r="D440" s="111"/>
      <c r="E440" s="77"/>
      <c r="F440" s="111"/>
      <c r="G440" s="111"/>
    </row>
    <row r="441" spans="4:7" x14ac:dyDescent="0.2">
      <c r="D441" s="111"/>
      <c r="E441" s="77"/>
      <c r="F441" s="111"/>
      <c r="G441" s="111"/>
    </row>
    <row r="442" spans="4:7" x14ac:dyDescent="0.2">
      <c r="D442" s="111"/>
      <c r="E442" s="77"/>
      <c r="F442" s="111"/>
      <c r="G442" s="111"/>
    </row>
    <row r="443" spans="4:7" x14ac:dyDescent="0.2">
      <c r="D443" s="111"/>
      <c r="E443" s="77"/>
      <c r="F443" s="111"/>
      <c r="G443" s="111"/>
    </row>
    <row r="444" spans="4:7" x14ac:dyDescent="0.2">
      <c r="D444" s="111"/>
      <c r="E444" s="77"/>
      <c r="F444" s="111"/>
      <c r="G444" s="111"/>
    </row>
    <row r="445" spans="4:7" x14ac:dyDescent="0.2">
      <c r="D445" s="111"/>
      <c r="E445" s="77"/>
      <c r="F445" s="111"/>
      <c r="G445" s="111"/>
    </row>
    <row r="446" spans="4:7" x14ac:dyDescent="0.2">
      <c r="D446" s="111"/>
      <c r="E446" s="77"/>
      <c r="F446" s="111"/>
      <c r="G446" s="111"/>
    </row>
    <row r="447" spans="4:7" x14ac:dyDescent="0.2">
      <c r="D447" s="111"/>
      <c r="E447" s="77"/>
      <c r="F447" s="111"/>
      <c r="G447" s="111"/>
    </row>
    <row r="448" spans="4:7" x14ac:dyDescent="0.2">
      <c r="D448" s="111"/>
      <c r="E448" s="77"/>
      <c r="F448" s="111"/>
      <c r="G448" s="111"/>
    </row>
    <row r="449" spans="4:7" x14ac:dyDescent="0.2">
      <c r="D449" s="111"/>
      <c r="E449" s="77"/>
      <c r="F449" s="111"/>
      <c r="G449" s="111"/>
    </row>
    <row r="450" spans="4:7" x14ac:dyDescent="0.2">
      <c r="D450" s="111"/>
      <c r="E450" s="77"/>
      <c r="F450" s="111"/>
      <c r="G450" s="111"/>
    </row>
    <row r="451" spans="4:7" x14ac:dyDescent="0.2">
      <c r="D451" s="111"/>
      <c r="E451" s="77"/>
      <c r="F451" s="111"/>
      <c r="G451" s="111"/>
    </row>
    <row r="452" spans="4:7" x14ac:dyDescent="0.2">
      <c r="D452" s="111"/>
      <c r="E452" s="77"/>
      <c r="F452" s="111"/>
      <c r="G452" s="111"/>
    </row>
    <row r="453" spans="4:7" x14ac:dyDescent="0.2">
      <c r="D453" s="111"/>
      <c r="E453" s="77"/>
      <c r="F453" s="111"/>
      <c r="G453" s="111"/>
    </row>
    <row r="454" spans="4:7" x14ac:dyDescent="0.2">
      <c r="D454" s="111"/>
      <c r="E454" s="77"/>
      <c r="F454" s="111"/>
      <c r="G454" s="111"/>
    </row>
    <row r="455" spans="4:7" x14ac:dyDescent="0.2">
      <c r="D455" s="111"/>
      <c r="E455" s="77"/>
      <c r="F455" s="111"/>
      <c r="G455" s="111"/>
    </row>
    <row r="456" spans="4:7" x14ac:dyDescent="0.2">
      <c r="D456" s="111"/>
      <c r="E456" s="77"/>
      <c r="F456" s="111"/>
      <c r="G456" s="111"/>
    </row>
    <row r="457" spans="4:7" x14ac:dyDescent="0.2">
      <c r="D457" s="111"/>
      <c r="E457" s="77"/>
      <c r="F457" s="111"/>
      <c r="G457" s="111"/>
    </row>
    <row r="458" spans="4:7" x14ac:dyDescent="0.2">
      <c r="D458" s="111"/>
      <c r="E458" s="77"/>
      <c r="F458" s="111"/>
      <c r="G458" s="111"/>
    </row>
    <row r="459" spans="4:7" x14ac:dyDescent="0.2">
      <c r="D459" s="111"/>
      <c r="E459" s="77"/>
      <c r="F459" s="111"/>
      <c r="G459" s="111"/>
    </row>
    <row r="460" spans="4:7" x14ac:dyDescent="0.2">
      <c r="D460" s="111"/>
      <c r="E460" s="77"/>
      <c r="F460" s="111"/>
      <c r="G460" s="111"/>
    </row>
    <row r="461" spans="4:7" x14ac:dyDescent="0.2">
      <c r="D461" s="111"/>
      <c r="E461" s="77"/>
      <c r="F461" s="111"/>
      <c r="G461" s="111"/>
    </row>
    <row r="462" spans="4:7" x14ac:dyDescent="0.2">
      <c r="D462" s="111"/>
      <c r="E462" s="77"/>
      <c r="F462" s="111"/>
      <c r="G462" s="111"/>
    </row>
    <row r="463" spans="4:7" x14ac:dyDescent="0.2">
      <c r="D463" s="111"/>
      <c r="E463" s="77"/>
      <c r="F463" s="111"/>
      <c r="G463" s="111"/>
    </row>
    <row r="464" spans="4:7" x14ac:dyDescent="0.2">
      <c r="D464" s="111"/>
      <c r="E464" s="77"/>
      <c r="F464" s="111"/>
      <c r="G464" s="111"/>
    </row>
    <row r="465" spans="4:7" x14ac:dyDescent="0.2">
      <c r="D465" s="111"/>
      <c r="E465" s="77"/>
      <c r="F465" s="111"/>
      <c r="G465" s="111"/>
    </row>
    <row r="466" spans="4:7" x14ac:dyDescent="0.2">
      <c r="D466" s="111"/>
      <c r="E466" s="77"/>
      <c r="F466" s="111"/>
      <c r="G466" s="111"/>
    </row>
    <row r="467" spans="4:7" x14ac:dyDescent="0.2">
      <c r="D467" s="111"/>
      <c r="E467" s="77"/>
      <c r="F467" s="111"/>
      <c r="G467" s="111"/>
    </row>
    <row r="468" spans="4:7" x14ac:dyDescent="0.2">
      <c r="D468" s="111"/>
      <c r="E468" s="77"/>
      <c r="F468" s="111"/>
      <c r="G468" s="111"/>
    </row>
    <row r="469" spans="4:7" x14ac:dyDescent="0.2">
      <c r="D469" s="111"/>
      <c r="E469" s="77"/>
      <c r="F469" s="111"/>
      <c r="G469" s="111"/>
    </row>
    <row r="470" spans="4:7" x14ac:dyDescent="0.2">
      <c r="D470" s="111"/>
      <c r="E470" s="77"/>
      <c r="F470" s="111"/>
      <c r="G470" s="111"/>
    </row>
    <row r="471" spans="4:7" x14ac:dyDescent="0.2">
      <c r="D471" s="111"/>
      <c r="E471" s="77"/>
      <c r="F471" s="111"/>
      <c r="G471" s="111"/>
    </row>
    <row r="472" spans="4:7" x14ac:dyDescent="0.2">
      <c r="D472" s="111"/>
      <c r="E472" s="77"/>
      <c r="F472" s="111"/>
      <c r="G472" s="111"/>
    </row>
    <row r="473" spans="4:7" x14ac:dyDescent="0.2">
      <c r="D473" s="111"/>
      <c r="E473" s="77"/>
      <c r="F473" s="111"/>
      <c r="G473" s="111"/>
    </row>
    <row r="474" spans="4:7" x14ac:dyDescent="0.2">
      <c r="D474" s="111"/>
      <c r="E474" s="77"/>
      <c r="F474" s="111"/>
      <c r="G474" s="111"/>
    </row>
    <row r="475" spans="4:7" x14ac:dyDescent="0.2">
      <c r="D475" s="111"/>
      <c r="E475" s="77"/>
      <c r="F475" s="111"/>
      <c r="G475" s="111"/>
    </row>
    <row r="476" spans="4:7" x14ac:dyDescent="0.2">
      <c r="D476" s="111"/>
      <c r="E476" s="77"/>
      <c r="F476" s="111"/>
      <c r="G476" s="111"/>
    </row>
    <row r="477" spans="4:7" x14ac:dyDescent="0.2">
      <c r="D477" s="111"/>
      <c r="E477" s="77"/>
      <c r="F477" s="111"/>
      <c r="G477" s="111"/>
    </row>
    <row r="478" spans="4:7" x14ac:dyDescent="0.2">
      <c r="D478" s="111"/>
      <c r="E478" s="77"/>
      <c r="F478" s="111"/>
      <c r="G478" s="111"/>
    </row>
    <row r="479" spans="4:7" x14ac:dyDescent="0.2">
      <c r="D479" s="111"/>
      <c r="E479" s="77"/>
      <c r="F479" s="111"/>
      <c r="G479" s="111"/>
    </row>
    <row r="480" spans="4:7" x14ac:dyDescent="0.2">
      <c r="D480" s="111"/>
      <c r="E480" s="77"/>
      <c r="F480" s="111"/>
      <c r="G480" s="111"/>
    </row>
    <row r="481" spans="4:7" x14ac:dyDescent="0.2">
      <c r="D481" s="111"/>
      <c r="E481" s="77"/>
      <c r="F481" s="111"/>
      <c r="G481" s="111"/>
    </row>
    <row r="482" spans="4:7" x14ac:dyDescent="0.2">
      <c r="D482" s="111"/>
      <c r="E482" s="77"/>
      <c r="F482" s="111"/>
      <c r="G482" s="111"/>
    </row>
    <row r="483" spans="4:7" x14ac:dyDescent="0.2">
      <c r="D483" s="111"/>
      <c r="E483" s="77"/>
      <c r="F483" s="111"/>
      <c r="G483" s="111"/>
    </row>
    <row r="484" spans="4:7" x14ac:dyDescent="0.2">
      <c r="D484" s="111"/>
      <c r="E484" s="77"/>
      <c r="F484" s="111"/>
      <c r="G484" s="111"/>
    </row>
    <row r="485" spans="4:7" x14ac:dyDescent="0.2">
      <c r="D485" s="111"/>
      <c r="E485" s="77"/>
      <c r="F485" s="111"/>
      <c r="G485" s="111"/>
    </row>
    <row r="486" spans="4:7" x14ac:dyDescent="0.2">
      <c r="D486" s="111"/>
      <c r="E486" s="77"/>
      <c r="F486" s="111"/>
      <c r="G486" s="111"/>
    </row>
    <row r="487" spans="4:7" x14ac:dyDescent="0.2">
      <c r="D487" s="111"/>
      <c r="E487" s="77"/>
      <c r="F487" s="111"/>
      <c r="G487" s="111"/>
    </row>
    <row r="488" spans="4:7" x14ac:dyDescent="0.2">
      <c r="D488" s="111"/>
      <c r="E488" s="77"/>
      <c r="F488" s="111"/>
      <c r="G488" s="111"/>
    </row>
    <row r="489" spans="4:7" x14ac:dyDescent="0.2">
      <c r="D489" s="111"/>
      <c r="E489" s="77"/>
      <c r="F489" s="111"/>
      <c r="G489" s="111"/>
    </row>
    <row r="490" spans="4:7" x14ac:dyDescent="0.2">
      <c r="D490" s="111"/>
      <c r="E490" s="77"/>
      <c r="F490" s="111"/>
      <c r="G490" s="111"/>
    </row>
    <row r="491" spans="4:7" x14ac:dyDescent="0.2">
      <c r="D491" s="111"/>
      <c r="E491" s="77"/>
      <c r="F491" s="111"/>
      <c r="G491" s="111"/>
    </row>
    <row r="492" spans="4:7" x14ac:dyDescent="0.2">
      <c r="D492" s="111"/>
      <c r="E492" s="77"/>
      <c r="F492" s="111"/>
      <c r="G492" s="111"/>
    </row>
    <row r="493" spans="4:7" x14ac:dyDescent="0.2">
      <c r="D493" s="111"/>
      <c r="E493" s="77"/>
      <c r="F493" s="111"/>
      <c r="G493" s="111"/>
    </row>
    <row r="494" spans="4:7" x14ac:dyDescent="0.2">
      <c r="D494" s="111"/>
      <c r="E494" s="77"/>
      <c r="F494" s="111"/>
      <c r="G494" s="111"/>
    </row>
    <row r="495" spans="4:7" x14ac:dyDescent="0.2">
      <c r="D495" s="111"/>
      <c r="E495" s="77"/>
      <c r="F495" s="111"/>
      <c r="G495" s="111"/>
    </row>
    <row r="496" spans="4:7" x14ac:dyDescent="0.2">
      <c r="D496" s="111"/>
      <c r="E496" s="77"/>
      <c r="F496" s="111"/>
      <c r="G496" s="111"/>
    </row>
    <row r="497" spans="4:7" x14ac:dyDescent="0.2">
      <c r="D497" s="111"/>
      <c r="E497" s="77"/>
      <c r="F497" s="111"/>
      <c r="G497" s="111"/>
    </row>
    <row r="498" spans="4:7" x14ac:dyDescent="0.2">
      <c r="D498" s="111"/>
      <c r="E498" s="77"/>
      <c r="F498" s="111"/>
      <c r="G498" s="111"/>
    </row>
    <row r="499" spans="4:7" x14ac:dyDescent="0.2">
      <c r="D499" s="111"/>
      <c r="E499" s="77"/>
      <c r="F499" s="111"/>
      <c r="G499" s="111"/>
    </row>
    <row r="500" spans="4:7" x14ac:dyDescent="0.2">
      <c r="D500" s="111"/>
      <c r="E500" s="77"/>
      <c r="F500" s="111"/>
      <c r="G500" s="111"/>
    </row>
    <row r="501" spans="4:7" x14ac:dyDescent="0.2">
      <c r="D501" s="111"/>
      <c r="E501" s="77"/>
      <c r="F501" s="111"/>
      <c r="G501" s="111"/>
    </row>
    <row r="502" spans="4:7" x14ac:dyDescent="0.2">
      <c r="D502" s="111"/>
      <c r="E502" s="77"/>
      <c r="F502" s="111"/>
      <c r="G502" s="111"/>
    </row>
    <row r="503" spans="4:7" x14ac:dyDescent="0.2">
      <c r="D503" s="111"/>
      <c r="E503" s="77"/>
      <c r="F503" s="111"/>
      <c r="G503" s="111"/>
    </row>
    <row r="504" spans="4:7" x14ac:dyDescent="0.2">
      <c r="D504" s="111"/>
      <c r="E504" s="77"/>
      <c r="F504" s="111"/>
      <c r="G504" s="111"/>
    </row>
    <row r="505" spans="4:7" x14ac:dyDescent="0.2">
      <c r="D505" s="111"/>
      <c r="E505" s="77"/>
      <c r="F505" s="111"/>
      <c r="G505" s="111"/>
    </row>
    <row r="506" spans="4:7" x14ac:dyDescent="0.2">
      <c r="D506" s="111"/>
      <c r="E506" s="77"/>
      <c r="F506" s="111"/>
      <c r="G506" s="111"/>
    </row>
    <row r="507" spans="4:7" x14ac:dyDescent="0.2">
      <c r="D507" s="111"/>
      <c r="E507" s="77"/>
      <c r="F507" s="111"/>
      <c r="G507" s="111"/>
    </row>
    <row r="508" spans="4:7" x14ac:dyDescent="0.2">
      <c r="D508" s="111"/>
      <c r="E508" s="77"/>
      <c r="F508" s="111"/>
      <c r="G508" s="111"/>
    </row>
    <row r="509" spans="4:7" x14ac:dyDescent="0.2">
      <c r="D509" s="111"/>
      <c r="E509" s="77"/>
      <c r="F509" s="111"/>
      <c r="G509" s="111"/>
    </row>
    <row r="510" spans="4:7" x14ac:dyDescent="0.2">
      <c r="D510" s="111"/>
      <c r="E510" s="77"/>
      <c r="F510" s="111"/>
      <c r="G510" s="111"/>
    </row>
    <row r="511" spans="4:7" x14ac:dyDescent="0.2">
      <c r="D511" s="111"/>
      <c r="E511" s="77"/>
      <c r="F511" s="111"/>
      <c r="G511" s="111"/>
    </row>
    <row r="512" spans="4:7" x14ac:dyDescent="0.2">
      <c r="D512" s="111"/>
      <c r="E512" s="77"/>
      <c r="F512" s="111"/>
      <c r="G512" s="111"/>
    </row>
    <row r="513" spans="4:7" x14ac:dyDescent="0.2">
      <c r="D513" s="111"/>
      <c r="E513" s="77"/>
      <c r="F513" s="111"/>
      <c r="G513" s="111"/>
    </row>
    <row r="514" spans="4:7" x14ac:dyDescent="0.2">
      <c r="D514" s="111"/>
      <c r="E514" s="77"/>
      <c r="F514" s="111"/>
      <c r="G514" s="111"/>
    </row>
    <row r="515" spans="4:7" x14ac:dyDescent="0.2">
      <c r="D515" s="111"/>
      <c r="E515" s="77"/>
      <c r="F515" s="111"/>
      <c r="G515" s="111"/>
    </row>
    <row r="516" spans="4:7" x14ac:dyDescent="0.2">
      <c r="D516" s="111"/>
      <c r="E516" s="77"/>
      <c r="F516" s="111"/>
      <c r="G516" s="111"/>
    </row>
    <row r="517" spans="4:7" x14ac:dyDescent="0.2">
      <c r="D517" s="111"/>
      <c r="E517" s="77"/>
      <c r="F517" s="111"/>
      <c r="G517" s="111"/>
    </row>
    <row r="518" spans="4:7" x14ac:dyDescent="0.2">
      <c r="D518" s="111"/>
      <c r="E518" s="77"/>
      <c r="F518" s="111"/>
      <c r="G518" s="111"/>
    </row>
    <row r="519" spans="4:7" x14ac:dyDescent="0.2">
      <c r="D519" s="111"/>
      <c r="E519" s="77"/>
      <c r="F519" s="111"/>
      <c r="G519" s="111"/>
    </row>
    <row r="520" spans="4:7" x14ac:dyDescent="0.2">
      <c r="D520" s="111"/>
      <c r="E520" s="77"/>
      <c r="F520" s="111"/>
      <c r="G520" s="111"/>
    </row>
    <row r="521" spans="4:7" x14ac:dyDescent="0.2">
      <c r="D521" s="111"/>
      <c r="E521" s="77"/>
      <c r="F521" s="111"/>
      <c r="G521" s="111"/>
    </row>
    <row r="522" spans="4:7" x14ac:dyDescent="0.2">
      <c r="D522" s="111"/>
      <c r="E522" s="77"/>
      <c r="F522" s="111"/>
      <c r="G522" s="111"/>
    </row>
    <row r="523" spans="4:7" x14ac:dyDescent="0.2">
      <c r="D523" s="111"/>
      <c r="E523" s="77"/>
      <c r="F523" s="111"/>
      <c r="G523" s="111"/>
    </row>
    <row r="524" spans="4:7" x14ac:dyDescent="0.2">
      <c r="D524" s="111"/>
      <c r="E524" s="77"/>
      <c r="F524" s="111"/>
      <c r="G524" s="111"/>
    </row>
    <row r="525" spans="4:7" x14ac:dyDescent="0.2">
      <c r="D525" s="111"/>
      <c r="E525" s="77"/>
      <c r="F525" s="111"/>
      <c r="G525" s="111"/>
    </row>
    <row r="526" spans="4:7" x14ac:dyDescent="0.2">
      <c r="D526" s="111"/>
      <c r="E526" s="77"/>
      <c r="F526" s="111"/>
      <c r="G526" s="111"/>
    </row>
    <row r="527" spans="4:7" x14ac:dyDescent="0.2">
      <c r="D527" s="111"/>
      <c r="E527" s="77"/>
      <c r="F527" s="111"/>
      <c r="G527" s="111"/>
    </row>
    <row r="528" spans="4:7" x14ac:dyDescent="0.2">
      <c r="D528" s="111"/>
      <c r="E528" s="77"/>
      <c r="F528" s="111"/>
      <c r="G528" s="111"/>
    </row>
    <row r="529" spans="4:7" x14ac:dyDescent="0.2">
      <c r="D529" s="111"/>
      <c r="E529" s="77"/>
      <c r="F529" s="111"/>
      <c r="G529" s="111"/>
    </row>
    <row r="530" spans="4:7" x14ac:dyDescent="0.2">
      <c r="D530" s="111"/>
      <c r="E530" s="77"/>
      <c r="F530" s="111"/>
      <c r="G530" s="111"/>
    </row>
    <row r="531" spans="4:7" x14ac:dyDescent="0.2">
      <c r="D531" s="111"/>
      <c r="E531" s="77"/>
      <c r="F531" s="111"/>
      <c r="G531" s="111"/>
    </row>
    <row r="532" spans="4:7" x14ac:dyDescent="0.2">
      <c r="D532" s="111"/>
      <c r="E532" s="77"/>
      <c r="F532" s="111"/>
      <c r="G532" s="111"/>
    </row>
    <row r="533" spans="4:7" x14ac:dyDescent="0.2">
      <c r="D533" s="111"/>
      <c r="E533" s="77"/>
      <c r="F533" s="111"/>
      <c r="G533" s="111"/>
    </row>
    <row r="534" spans="4:7" x14ac:dyDescent="0.2">
      <c r="D534" s="111"/>
      <c r="E534" s="77"/>
      <c r="F534" s="111"/>
      <c r="G534" s="111"/>
    </row>
    <row r="535" spans="4:7" x14ac:dyDescent="0.2">
      <c r="D535" s="111"/>
      <c r="E535" s="77"/>
      <c r="F535" s="111"/>
      <c r="G535" s="111"/>
    </row>
    <row r="536" spans="4:7" x14ac:dyDescent="0.2">
      <c r="D536" s="111"/>
      <c r="E536" s="77"/>
      <c r="F536" s="111"/>
      <c r="G536" s="111"/>
    </row>
    <row r="537" spans="4:7" x14ac:dyDescent="0.2">
      <c r="D537" s="111"/>
      <c r="E537" s="77"/>
      <c r="F537" s="111"/>
      <c r="G537" s="111"/>
    </row>
    <row r="538" spans="4:7" x14ac:dyDescent="0.2">
      <c r="D538" s="111"/>
      <c r="E538" s="77"/>
      <c r="F538" s="111"/>
      <c r="G538" s="111"/>
    </row>
    <row r="539" spans="4:7" x14ac:dyDescent="0.2">
      <c r="D539" s="111"/>
      <c r="E539" s="77"/>
      <c r="F539" s="111"/>
      <c r="G539" s="111"/>
    </row>
    <row r="540" spans="4:7" x14ac:dyDescent="0.2">
      <c r="D540" s="111"/>
      <c r="E540" s="77"/>
      <c r="F540" s="111"/>
      <c r="G540" s="111"/>
    </row>
    <row r="541" spans="4:7" x14ac:dyDescent="0.2">
      <c r="D541" s="111"/>
      <c r="E541" s="77"/>
      <c r="F541" s="111"/>
      <c r="G541" s="111"/>
    </row>
    <row r="542" spans="4:7" x14ac:dyDescent="0.2">
      <c r="D542" s="111"/>
      <c r="E542" s="77"/>
      <c r="F542" s="111"/>
      <c r="G542" s="111"/>
    </row>
    <row r="543" spans="4:7" x14ac:dyDescent="0.2">
      <c r="D543" s="111"/>
      <c r="E543" s="77"/>
      <c r="F543" s="111"/>
      <c r="G543" s="111"/>
    </row>
    <row r="544" spans="4:7" x14ac:dyDescent="0.2">
      <c r="D544" s="111"/>
      <c r="E544" s="77"/>
      <c r="F544" s="111"/>
      <c r="G544" s="111"/>
    </row>
    <row r="545" spans="4:7" x14ac:dyDescent="0.2">
      <c r="D545" s="111"/>
      <c r="E545" s="77"/>
      <c r="F545" s="111"/>
      <c r="G545" s="111"/>
    </row>
    <row r="546" spans="4:7" x14ac:dyDescent="0.2">
      <c r="D546" s="111"/>
      <c r="E546" s="77"/>
      <c r="F546" s="111"/>
      <c r="G546" s="111"/>
    </row>
    <row r="547" spans="4:7" x14ac:dyDescent="0.2">
      <c r="D547" s="111"/>
      <c r="E547" s="77"/>
      <c r="F547" s="111"/>
      <c r="G547" s="111"/>
    </row>
    <row r="548" spans="4:7" x14ac:dyDescent="0.2">
      <c r="D548" s="111"/>
      <c r="E548" s="77"/>
      <c r="F548" s="111"/>
      <c r="G548" s="111"/>
    </row>
    <row r="549" spans="4:7" x14ac:dyDescent="0.2">
      <c r="D549" s="111"/>
      <c r="E549" s="77"/>
      <c r="F549" s="111"/>
      <c r="G549" s="111"/>
    </row>
    <row r="550" spans="4:7" x14ac:dyDescent="0.2">
      <c r="D550" s="111"/>
      <c r="E550" s="77"/>
      <c r="F550" s="111"/>
      <c r="G550" s="111"/>
    </row>
    <row r="551" spans="4:7" x14ac:dyDescent="0.2">
      <c r="D551" s="111"/>
      <c r="E551" s="77"/>
      <c r="F551" s="111"/>
      <c r="G551" s="111"/>
    </row>
    <row r="552" spans="4:7" x14ac:dyDescent="0.2">
      <c r="D552" s="111"/>
      <c r="E552" s="77"/>
      <c r="F552" s="111"/>
      <c r="G552" s="111"/>
    </row>
    <row r="553" spans="4:7" x14ac:dyDescent="0.2">
      <c r="D553" s="111"/>
      <c r="E553" s="77"/>
      <c r="F553" s="111"/>
      <c r="G553" s="111"/>
    </row>
    <row r="554" spans="4:7" x14ac:dyDescent="0.2">
      <c r="D554" s="111"/>
      <c r="E554" s="77"/>
      <c r="F554" s="111"/>
      <c r="G554" s="111"/>
    </row>
    <row r="555" spans="4:7" x14ac:dyDescent="0.2">
      <c r="D555" s="111"/>
      <c r="E555" s="77"/>
      <c r="F555" s="111"/>
      <c r="G555" s="111"/>
    </row>
    <row r="556" spans="4:7" x14ac:dyDescent="0.2">
      <c r="D556" s="111"/>
      <c r="E556" s="77"/>
      <c r="F556" s="111"/>
      <c r="G556" s="111"/>
    </row>
    <row r="557" spans="4:7" x14ac:dyDescent="0.2">
      <c r="D557" s="111"/>
      <c r="E557" s="77"/>
      <c r="F557" s="111"/>
      <c r="G557" s="111"/>
    </row>
    <row r="558" spans="4:7" x14ac:dyDescent="0.2">
      <c r="D558" s="111"/>
      <c r="E558" s="77"/>
      <c r="F558" s="111"/>
      <c r="G558" s="111"/>
    </row>
    <row r="559" spans="4:7" x14ac:dyDescent="0.2">
      <c r="D559" s="111"/>
      <c r="E559" s="77"/>
      <c r="F559" s="111"/>
      <c r="G559" s="111"/>
    </row>
    <row r="560" spans="4:7" x14ac:dyDescent="0.2">
      <c r="D560" s="111"/>
      <c r="E560" s="77"/>
      <c r="F560" s="111"/>
      <c r="G560" s="111"/>
    </row>
    <row r="561" spans="4:7" x14ac:dyDescent="0.2">
      <c r="D561" s="111"/>
      <c r="E561" s="77"/>
      <c r="F561" s="111"/>
      <c r="G561" s="111"/>
    </row>
    <row r="562" spans="4:7" x14ac:dyDescent="0.2">
      <c r="D562" s="111"/>
      <c r="E562" s="77"/>
      <c r="F562" s="111"/>
      <c r="G562" s="111"/>
    </row>
    <row r="563" spans="4:7" x14ac:dyDescent="0.2">
      <c r="D563" s="111"/>
      <c r="E563" s="77"/>
      <c r="F563" s="111"/>
      <c r="G563" s="111"/>
    </row>
    <row r="564" spans="4:7" x14ac:dyDescent="0.2">
      <c r="D564" s="111"/>
      <c r="E564" s="77"/>
      <c r="F564" s="111"/>
      <c r="G564" s="111"/>
    </row>
    <row r="565" spans="4:7" x14ac:dyDescent="0.2">
      <c r="D565" s="111"/>
      <c r="E565" s="77"/>
      <c r="F565" s="111"/>
      <c r="G565" s="111"/>
    </row>
    <row r="566" spans="4:7" x14ac:dyDescent="0.2">
      <c r="D566" s="111"/>
      <c r="E566" s="77"/>
      <c r="F566" s="111"/>
      <c r="G566" s="111"/>
    </row>
    <row r="567" spans="4:7" x14ac:dyDescent="0.2">
      <c r="D567" s="111"/>
      <c r="E567" s="77"/>
      <c r="F567" s="111"/>
      <c r="G567" s="111"/>
    </row>
    <row r="568" spans="4:7" x14ac:dyDescent="0.2">
      <c r="D568" s="111"/>
      <c r="E568" s="77"/>
      <c r="F568" s="111"/>
      <c r="G568" s="111"/>
    </row>
    <row r="569" spans="4:7" x14ac:dyDescent="0.2">
      <c r="D569" s="111"/>
      <c r="E569" s="77"/>
      <c r="F569" s="111"/>
      <c r="G569" s="111"/>
    </row>
    <row r="570" spans="4:7" x14ac:dyDescent="0.2">
      <c r="D570" s="111"/>
      <c r="E570" s="77"/>
      <c r="F570" s="111"/>
      <c r="G570" s="111"/>
    </row>
    <row r="571" spans="4:7" x14ac:dyDescent="0.2">
      <c r="D571" s="111"/>
      <c r="E571" s="77"/>
      <c r="F571" s="111"/>
      <c r="G571" s="111"/>
    </row>
    <row r="572" spans="4:7" x14ac:dyDescent="0.2">
      <c r="D572" s="111"/>
      <c r="E572" s="77"/>
      <c r="F572" s="111"/>
      <c r="G572" s="111"/>
    </row>
    <row r="573" spans="4:7" x14ac:dyDescent="0.2">
      <c r="D573" s="111"/>
      <c r="E573" s="77"/>
      <c r="F573" s="111"/>
      <c r="G573" s="111"/>
    </row>
    <row r="574" spans="4:7" x14ac:dyDescent="0.2">
      <c r="D574" s="111"/>
      <c r="E574" s="77"/>
      <c r="F574" s="111"/>
      <c r="G574" s="111"/>
    </row>
    <row r="575" spans="4:7" x14ac:dyDescent="0.2">
      <c r="D575" s="111"/>
      <c r="E575" s="77"/>
      <c r="F575" s="111"/>
      <c r="G575" s="111"/>
    </row>
    <row r="576" spans="4:7" x14ac:dyDescent="0.2">
      <c r="D576" s="111"/>
      <c r="E576" s="77"/>
      <c r="F576" s="111"/>
      <c r="G576" s="111"/>
    </row>
    <row r="577" spans="4:7" x14ac:dyDescent="0.2">
      <c r="D577" s="111"/>
      <c r="E577" s="77"/>
      <c r="F577" s="111"/>
      <c r="G577" s="111"/>
    </row>
    <row r="578" spans="4:7" x14ac:dyDescent="0.2">
      <c r="D578" s="111"/>
      <c r="E578" s="77"/>
      <c r="F578" s="111"/>
      <c r="G578" s="111"/>
    </row>
    <row r="579" spans="4:7" x14ac:dyDescent="0.2">
      <c r="D579" s="111"/>
      <c r="E579" s="77"/>
      <c r="F579" s="111"/>
      <c r="G579" s="111"/>
    </row>
    <row r="580" spans="4:7" x14ac:dyDescent="0.2">
      <c r="D580" s="111"/>
      <c r="E580" s="77"/>
      <c r="F580" s="111"/>
      <c r="G580" s="111"/>
    </row>
    <row r="581" spans="4:7" x14ac:dyDescent="0.2">
      <c r="D581" s="111"/>
      <c r="E581" s="77"/>
      <c r="F581" s="111"/>
      <c r="G581" s="111"/>
    </row>
    <row r="582" spans="4:7" x14ac:dyDescent="0.2">
      <c r="D582" s="111"/>
      <c r="E582" s="77"/>
      <c r="F582" s="111"/>
      <c r="G582" s="111"/>
    </row>
    <row r="583" spans="4:7" x14ac:dyDescent="0.2">
      <c r="D583" s="111"/>
      <c r="E583" s="77"/>
      <c r="F583" s="111"/>
      <c r="G583" s="111"/>
    </row>
    <row r="584" spans="4:7" x14ac:dyDescent="0.2">
      <c r="D584" s="111"/>
      <c r="E584" s="77"/>
      <c r="F584" s="111"/>
      <c r="G584" s="111"/>
    </row>
    <row r="585" spans="4:7" x14ac:dyDescent="0.2">
      <c r="D585" s="111"/>
      <c r="E585" s="77"/>
      <c r="F585" s="111"/>
      <c r="G585" s="111"/>
    </row>
    <row r="586" spans="4:7" x14ac:dyDescent="0.2">
      <c r="D586" s="111"/>
      <c r="E586" s="77"/>
      <c r="F586" s="111"/>
      <c r="G586" s="111"/>
    </row>
    <row r="587" spans="4:7" x14ac:dyDescent="0.2">
      <c r="D587" s="111"/>
      <c r="E587" s="77"/>
      <c r="F587" s="111"/>
      <c r="G587" s="111"/>
    </row>
    <row r="588" spans="4:7" x14ac:dyDescent="0.2">
      <c r="D588" s="111"/>
      <c r="E588" s="77"/>
      <c r="F588" s="111"/>
      <c r="G588" s="111"/>
    </row>
    <row r="589" spans="4:7" x14ac:dyDescent="0.2">
      <c r="D589" s="111"/>
      <c r="E589" s="77"/>
      <c r="F589" s="111"/>
      <c r="G589" s="111"/>
    </row>
    <row r="590" spans="4:7" x14ac:dyDescent="0.2">
      <c r="D590" s="111"/>
      <c r="E590" s="77"/>
      <c r="F590" s="111"/>
      <c r="G590" s="111"/>
    </row>
    <row r="591" spans="4:7" x14ac:dyDescent="0.2">
      <c r="D591" s="111"/>
      <c r="E591" s="77"/>
      <c r="F591" s="111"/>
      <c r="G591" s="111"/>
    </row>
    <row r="592" spans="4:7" x14ac:dyDescent="0.2">
      <c r="D592" s="111"/>
      <c r="E592" s="77"/>
      <c r="F592" s="111"/>
      <c r="G592" s="111"/>
    </row>
    <row r="593" spans="4:7" x14ac:dyDescent="0.2">
      <c r="D593" s="111"/>
      <c r="E593" s="77"/>
      <c r="F593" s="111"/>
      <c r="G593" s="111"/>
    </row>
    <row r="594" spans="4:7" x14ac:dyDescent="0.2">
      <c r="D594" s="111"/>
      <c r="E594" s="77"/>
      <c r="F594" s="111"/>
      <c r="G594" s="111"/>
    </row>
    <row r="595" spans="4:7" x14ac:dyDescent="0.2">
      <c r="D595" s="111"/>
      <c r="E595" s="77"/>
      <c r="F595" s="111"/>
      <c r="G595" s="111"/>
    </row>
    <row r="596" spans="4:7" x14ac:dyDescent="0.2">
      <c r="D596" s="111"/>
      <c r="E596" s="77"/>
      <c r="F596" s="111"/>
      <c r="G596" s="111"/>
    </row>
    <row r="597" spans="4:7" x14ac:dyDescent="0.2">
      <c r="D597" s="111"/>
      <c r="E597" s="77"/>
      <c r="F597" s="111"/>
      <c r="G597" s="111"/>
    </row>
    <row r="598" spans="4:7" x14ac:dyDescent="0.2">
      <c r="D598" s="111"/>
      <c r="E598" s="77"/>
      <c r="F598" s="111"/>
      <c r="G598" s="111"/>
    </row>
    <row r="599" spans="4:7" x14ac:dyDescent="0.2">
      <c r="D599" s="111"/>
      <c r="E599" s="77"/>
      <c r="F599" s="111"/>
      <c r="G599" s="111"/>
    </row>
    <row r="600" spans="4:7" x14ac:dyDescent="0.2">
      <c r="D600" s="111"/>
      <c r="E600" s="77"/>
      <c r="F600" s="111"/>
      <c r="G600" s="111"/>
    </row>
    <row r="601" spans="4:7" x14ac:dyDescent="0.2">
      <c r="D601" s="111"/>
      <c r="E601" s="77"/>
      <c r="F601" s="111"/>
      <c r="G601" s="111"/>
    </row>
    <row r="602" spans="4:7" x14ac:dyDescent="0.2">
      <c r="D602" s="111"/>
      <c r="E602" s="77"/>
      <c r="F602" s="111"/>
      <c r="G602" s="111"/>
    </row>
    <row r="603" spans="4:7" x14ac:dyDescent="0.2">
      <c r="D603" s="111"/>
      <c r="E603" s="77"/>
      <c r="F603" s="111"/>
      <c r="G603" s="111"/>
    </row>
    <row r="604" spans="4:7" x14ac:dyDescent="0.2">
      <c r="D604" s="111"/>
      <c r="E604" s="77"/>
      <c r="F604" s="111"/>
      <c r="G604" s="111"/>
    </row>
    <row r="605" spans="4:7" x14ac:dyDescent="0.2">
      <c r="D605" s="111"/>
      <c r="E605" s="77"/>
      <c r="F605" s="111"/>
      <c r="G605" s="111"/>
    </row>
    <row r="606" spans="4:7" x14ac:dyDescent="0.2">
      <c r="D606" s="111"/>
      <c r="E606" s="77"/>
      <c r="F606" s="111"/>
      <c r="G606" s="111"/>
    </row>
    <row r="607" spans="4:7" x14ac:dyDescent="0.2">
      <c r="D607" s="111"/>
      <c r="E607" s="77"/>
      <c r="F607" s="111"/>
      <c r="G607" s="111"/>
    </row>
    <row r="608" spans="4:7" x14ac:dyDescent="0.2">
      <c r="D608" s="111"/>
      <c r="E608" s="77"/>
      <c r="F608" s="111"/>
      <c r="G608" s="111"/>
    </row>
    <row r="609" spans="4:7" x14ac:dyDescent="0.2">
      <c r="D609" s="111"/>
      <c r="E609" s="77"/>
      <c r="F609" s="111"/>
      <c r="G609" s="111"/>
    </row>
    <row r="610" spans="4:7" x14ac:dyDescent="0.2">
      <c r="D610" s="111"/>
      <c r="E610" s="77"/>
      <c r="F610" s="111"/>
      <c r="G610" s="111"/>
    </row>
    <row r="611" spans="4:7" x14ac:dyDescent="0.2">
      <c r="D611" s="111"/>
      <c r="E611" s="77"/>
      <c r="F611" s="111"/>
      <c r="G611" s="111"/>
    </row>
    <row r="612" spans="4:7" x14ac:dyDescent="0.2">
      <c r="D612" s="111"/>
      <c r="E612" s="77"/>
      <c r="F612" s="111"/>
      <c r="G612" s="111"/>
    </row>
    <row r="613" spans="4:7" x14ac:dyDescent="0.2">
      <c r="D613" s="111"/>
      <c r="E613" s="77"/>
      <c r="F613" s="111"/>
      <c r="G613" s="111"/>
    </row>
    <row r="614" spans="4:7" x14ac:dyDescent="0.2">
      <c r="D614" s="111"/>
      <c r="E614" s="77"/>
      <c r="F614" s="111"/>
      <c r="G614" s="111"/>
    </row>
    <row r="615" spans="4:7" x14ac:dyDescent="0.2">
      <c r="D615" s="111"/>
      <c r="E615" s="77"/>
      <c r="F615" s="111"/>
      <c r="G615" s="111"/>
    </row>
    <row r="616" spans="4:7" x14ac:dyDescent="0.2">
      <c r="D616" s="111"/>
      <c r="E616" s="77"/>
      <c r="F616" s="111"/>
      <c r="G616" s="111"/>
    </row>
    <row r="617" spans="4:7" x14ac:dyDescent="0.2">
      <c r="D617" s="111"/>
      <c r="E617" s="77"/>
      <c r="F617" s="111"/>
      <c r="G617" s="111"/>
    </row>
    <row r="618" spans="4:7" x14ac:dyDescent="0.2">
      <c r="D618" s="111"/>
      <c r="E618" s="77"/>
      <c r="F618" s="111"/>
      <c r="G618" s="111"/>
    </row>
    <row r="619" spans="4:7" x14ac:dyDescent="0.2">
      <c r="D619" s="111"/>
      <c r="E619" s="77"/>
      <c r="F619" s="111"/>
      <c r="G619" s="111"/>
    </row>
    <row r="620" spans="4:7" x14ac:dyDescent="0.2">
      <c r="D620" s="111"/>
      <c r="E620" s="77"/>
      <c r="F620" s="111"/>
      <c r="G620" s="111"/>
    </row>
    <row r="621" spans="4:7" x14ac:dyDescent="0.2">
      <c r="D621" s="111"/>
      <c r="E621" s="77"/>
      <c r="F621" s="111"/>
      <c r="G621" s="111"/>
    </row>
    <row r="622" spans="4:7" x14ac:dyDescent="0.2">
      <c r="D622" s="111"/>
      <c r="E622" s="77"/>
      <c r="F622" s="111"/>
      <c r="G622" s="111"/>
    </row>
    <row r="623" spans="4:7" x14ac:dyDescent="0.2">
      <c r="D623" s="111"/>
      <c r="E623" s="77"/>
      <c r="F623" s="111"/>
      <c r="G623" s="111"/>
    </row>
    <row r="624" spans="4:7" x14ac:dyDescent="0.2">
      <c r="D624" s="111"/>
      <c r="E624" s="77"/>
      <c r="F624" s="111"/>
      <c r="G624" s="111"/>
    </row>
    <row r="625" spans="4:7" x14ac:dyDescent="0.2">
      <c r="D625" s="111"/>
      <c r="E625" s="77"/>
      <c r="F625" s="111"/>
      <c r="G625" s="111"/>
    </row>
    <row r="626" spans="4:7" x14ac:dyDescent="0.2">
      <c r="D626" s="111"/>
      <c r="E626" s="77"/>
      <c r="F626" s="111"/>
      <c r="G626" s="111"/>
    </row>
    <row r="627" spans="4:7" x14ac:dyDescent="0.2">
      <c r="D627" s="111"/>
      <c r="E627" s="77"/>
      <c r="F627" s="111"/>
      <c r="G627" s="111"/>
    </row>
    <row r="628" spans="4:7" x14ac:dyDescent="0.2">
      <c r="D628" s="111"/>
      <c r="E628" s="77"/>
      <c r="F628" s="111"/>
      <c r="G628" s="111"/>
    </row>
    <row r="629" spans="4:7" x14ac:dyDescent="0.2">
      <c r="D629" s="111"/>
      <c r="E629" s="77"/>
      <c r="F629" s="111"/>
      <c r="G629" s="111"/>
    </row>
    <row r="630" spans="4:7" x14ac:dyDescent="0.2">
      <c r="D630" s="111"/>
      <c r="E630" s="77"/>
      <c r="F630" s="111"/>
      <c r="G630" s="111"/>
    </row>
    <row r="631" spans="4:7" x14ac:dyDescent="0.2">
      <c r="D631" s="111"/>
      <c r="E631" s="77"/>
      <c r="F631" s="111"/>
      <c r="G631" s="111"/>
    </row>
    <row r="632" spans="4:7" x14ac:dyDescent="0.2">
      <c r="D632" s="111"/>
      <c r="E632" s="77"/>
      <c r="F632" s="111"/>
      <c r="G632" s="111"/>
    </row>
    <row r="633" spans="4:7" x14ac:dyDescent="0.2">
      <c r="D633" s="111"/>
      <c r="E633" s="77"/>
      <c r="F633" s="111"/>
      <c r="G633" s="111"/>
    </row>
    <row r="634" spans="4:7" x14ac:dyDescent="0.2">
      <c r="D634" s="111"/>
      <c r="E634" s="77"/>
      <c r="F634" s="111"/>
      <c r="G634" s="111"/>
    </row>
    <row r="635" spans="4:7" x14ac:dyDescent="0.2">
      <c r="D635" s="111"/>
      <c r="E635" s="77"/>
      <c r="F635" s="111"/>
      <c r="G635" s="111"/>
    </row>
    <row r="636" spans="4:7" x14ac:dyDescent="0.2">
      <c r="D636" s="111"/>
      <c r="E636" s="77"/>
      <c r="F636" s="111"/>
      <c r="G636" s="111"/>
    </row>
    <row r="637" spans="4:7" x14ac:dyDescent="0.2">
      <c r="D637" s="111"/>
      <c r="E637" s="77"/>
      <c r="F637" s="111"/>
      <c r="G637" s="111"/>
    </row>
    <row r="638" spans="4:7" x14ac:dyDescent="0.2">
      <c r="D638" s="111"/>
      <c r="E638" s="77"/>
      <c r="F638" s="111"/>
      <c r="G638" s="111"/>
    </row>
    <row r="639" spans="4:7" x14ac:dyDescent="0.2">
      <c r="D639" s="111"/>
      <c r="E639" s="77"/>
      <c r="F639" s="111"/>
      <c r="G639" s="111"/>
    </row>
    <row r="640" spans="4:7" x14ac:dyDescent="0.2">
      <c r="D640" s="111"/>
      <c r="E640" s="77"/>
      <c r="F640" s="111"/>
      <c r="G640" s="111"/>
    </row>
    <row r="641" spans="4:7" x14ac:dyDescent="0.2">
      <c r="D641" s="111"/>
      <c r="E641" s="77"/>
      <c r="F641" s="111"/>
      <c r="G641" s="111"/>
    </row>
    <row r="642" spans="4:7" x14ac:dyDescent="0.2">
      <c r="D642" s="111"/>
      <c r="E642" s="77"/>
      <c r="F642" s="111"/>
      <c r="G642" s="111"/>
    </row>
    <row r="643" spans="4:7" x14ac:dyDescent="0.2">
      <c r="D643" s="111"/>
      <c r="E643" s="77"/>
      <c r="F643" s="111"/>
      <c r="G643" s="111"/>
    </row>
    <row r="644" spans="4:7" x14ac:dyDescent="0.2">
      <c r="D644" s="111"/>
      <c r="E644" s="77"/>
      <c r="F644" s="111"/>
      <c r="G644" s="111"/>
    </row>
    <row r="645" spans="4:7" x14ac:dyDescent="0.2">
      <c r="D645" s="111"/>
      <c r="E645" s="77"/>
      <c r="F645" s="111"/>
      <c r="G645" s="111"/>
    </row>
    <row r="646" spans="4:7" x14ac:dyDescent="0.2">
      <c r="D646" s="111"/>
      <c r="E646" s="77"/>
      <c r="F646" s="111"/>
      <c r="G646" s="111"/>
    </row>
    <row r="647" spans="4:7" x14ac:dyDescent="0.2">
      <c r="D647" s="111"/>
      <c r="E647" s="77"/>
      <c r="F647" s="111"/>
      <c r="G647" s="111"/>
    </row>
    <row r="648" spans="4:7" x14ac:dyDescent="0.2">
      <c r="D648" s="111"/>
      <c r="E648" s="77"/>
      <c r="F648" s="111"/>
      <c r="G648" s="111"/>
    </row>
    <row r="649" spans="4:7" x14ac:dyDescent="0.2">
      <c r="D649" s="111"/>
      <c r="E649" s="77"/>
      <c r="F649" s="111"/>
      <c r="G649" s="111"/>
    </row>
    <row r="650" spans="4:7" x14ac:dyDescent="0.2">
      <c r="D650" s="111"/>
      <c r="E650" s="77"/>
      <c r="F650" s="111"/>
      <c r="G650" s="111"/>
    </row>
    <row r="651" spans="4:7" x14ac:dyDescent="0.2">
      <c r="D651" s="111"/>
      <c r="E651" s="77"/>
      <c r="F651" s="111"/>
      <c r="G651" s="111"/>
    </row>
    <row r="652" spans="4:7" x14ac:dyDescent="0.2">
      <c r="D652" s="111"/>
      <c r="E652" s="77"/>
      <c r="F652" s="111"/>
      <c r="G652" s="111"/>
    </row>
    <row r="653" spans="4:7" x14ac:dyDescent="0.2">
      <c r="D653" s="111"/>
      <c r="E653" s="77"/>
      <c r="F653" s="111"/>
      <c r="G653" s="111"/>
    </row>
    <row r="654" spans="4:7" x14ac:dyDescent="0.2">
      <c r="D654" s="111"/>
      <c r="E654" s="77"/>
      <c r="F654" s="111"/>
      <c r="G654" s="111"/>
    </row>
    <row r="655" spans="4:7" x14ac:dyDescent="0.2">
      <c r="D655" s="111"/>
      <c r="E655" s="77"/>
      <c r="F655" s="111"/>
      <c r="G655" s="111"/>
    </row>
    <row r="656" spans="4:7" x14ac:dyDescent="0.2">
      <c r="D656" s="111"/>
      <c r="E656" s="77"/>
      <c r="F656" s="111"/>
      <c r="G656" s="111"/>
    </row>
    <row r="657" spans="4:7" x14ac:dyDescent="0.2">
      <c r="D657" s="111"/>
      <c r="E657" s="77"/>
      <c r="F657" s="111"/>
      <c r="G657" s="111"/>
    </row>
    <row r="658" spans="4:7" x14ac:dyDescent="0.2">
      <c r="D658" s="111"/>
      <c r="E658" s="77"/>
      <c r="F658" s="111"/>
      <c r="G658" s="111"/>
    </row>
    <row r="659" spans="4:7" x14ac:dyDescent="0.2">
      <c r="D659" s="111"/>
      <c r="E659" s="77"/>
      <c r="F659" s="111"/>
      <c r="G659" s="111"/>
    </row>
    <row r="660" spans="4:7" x14ac:dyDescent="0.2">
      <c r="D660" s="111"/>
      <c r="E660" s="77"/>
      <c r="F660" s="111"/>
      <c r="G660" s="111"/>
    </row>
    <row r="661" spans="4:7" x14ac:dyDescent="0.2">
      <c r="D661" s="111"/>
      <c r="E661" s="77"/>
      <c r="F661" s="111"/>
      <c r="G661" s="111"/>
    </row>
    <row r="662" spans="4:7" x14ac:dyDescent="0.2">
      <c r="D662" s="111"/>
      <c r="E662" s="77"/>
      <c r="F662" s="111"/>
      <c r="G662" s="111"/>
    </row>
    <row r="663" spans="4:7" x14ac:dyDescent="0.2">
      <c r="D663" s="111"/>
      <c r="E663" s="77"/>
      <c r="F663" s="111"/>
      <c r="G663" s="111"/>
    </row>
    <row r="664" spans="4:7" x14ac:dyDescent="0.2">
      <c r="D664" s="111"/>
      <c r="E664" s="77"/>
      <c r="F664" s="111"/>
      <c r="G664" s="111"/>
    </row>
    <row r="665" spans="4:7" x14ac:dyDescent="0.2">
      <c r="D665" s="111"/>
      <c r="E665" s="77"/>
      <c r="F665" s="111"/>
      <c r="G665" s="111"/>
    </row>
    <row r="666" spans="4:7" x14ac:dyDescent="0.2">
      <c r="D666" s="111"/>
      <c r="E666" s="77"/>
      <c r="F666" s="111"/>
      <c r="G666" s="111"/>
    </row>
    <row r="667" spans="4:7" x14ac:dyDescent="0.2">
      <c r="D667" s="111"/>
      <c r="E667" s="77"/>
      <c r="F667" s="111"/>
      <c r="G667" s="111"/>
    </row>
    <row r="668" spans="4:7" x14ac:dyDescent="0.2">
      <c r="D668" s="111"/>
      <c r="E668" s="77"/>
      <c r="F668" s="111"/>
      <c r="G668" s="111"/>
    </row>
    <row r="669" spans="4:7" x14ac:dyDescent="0.2">
      <c r="D669" s="111"/>
      <c r="E669" s="77"/>
      <c r="F669" s="111"/>
      <c r="G669" s="111"/>
    </row>
    <row r="670" spans="4:7" x14ac:dyDescent="0.2">
      <c r="D670" s="111"/>
      <c r="E670" s="77"/>
      <c r="F670" s="111"/>
      <c r="G670" s="111"/>
    </row>
    <row r="671" spans="4:7" x14ac:dyDescent="0.2">
      <c r="D671" s="111"/>
      <c r="E671" s="77"/>
      <c r="F671" s="111"/>
      <c r="G671" s="111"/>
    </row>
    <row r="672" spans="4:7" x14ac:dyDescent="0.2">
      <c r="D672" s="111"/>
      <c r="E672" s="77"/>
      <c r="F672" s="111"/>
      <c r="G672" s="111"/>
    </row>
    <row r="673" spans="4:7" x14ac:dyDescent="0.2">
      <c r="D673" s="111"/>
      <c r="E673" s="77"/>
      <c r="F673" s="111"/>
      <c r="G673" s="111"/>
    </row>
    <row r="674" spans="4:7" x14ac:dyDescent="0.2">
      <c r="D674" s="111"/>
      <c r="E674" s="77"/>
      <c r="F674" s="111"/>
      <c r="G674" s="111"/>
    </row>
    <row r="675" spans="4:7" x14ac:dyDescent="0.2">
      <c r="D675" s="111"/>
      <c r="E675" s="77"/>
      <c r="F675" s="111"/>
      <c r="G675" s="111"/>
    </row>
    <row r="676" spans="4:7" x14ac:dyDescent="0.2">
      <c r="D676" s="111"/>
      <c r="E676" s="77"/>
      <c r="F676" s="111"/>
      <c r="G676" s="111"/>
    </row>
    <row r="677" spans="4:7" x14ac:dyDescent="0.2">
      <c r="D677" s="111"/>
      <c r="E677" s="77"/>
      <c r="F677" s="111"/>
      <c r="G677" s="111"/>
    </row>
    <row r="678" spans="4:7" x14ac:dyDescent="0.2">
      <c r="D678" s="111"/>
      <c r="E678" s="77"/>
      <c r="F678" s="111"/>
      <c r="G678" s="111"/>
    </row>
    <row r="679" spans="4:7" x14ac:dyDescent="0.2">
      <c r="D679" s="111"/>
      <c r="E679" s="77"/>
      <c r="F679" s="111"/>
      <c r="G679" s="111"/>
    </row>
    <row r="680" spans="4:7" x14ac:dyDescent="0.2">
      <c r="D680" s="111"/>
      <c r="E680" s="77"/>
      <c r="F680" s="111"/>
      <c r="G680" s="111"/>
    </row>
    <row r="681" spans="4:7" x14ac:dyDescent="0.2">
      <c r="D681" s="111"/>
      <c r="E681" s="77"/>
      <c r="F681" s="111"/>
      <c r="G681" s="111"/>
    </row>
    <row r="682" spans="4:7" x14ac:dyDescent="0.2">
      <c r="D682" s="111"/>
      <c r="E682" s="77"/>
      <c r="F682" s="111"/>
      <c r="G682" s="111"/>
    </row>
    <row r="683" spans="4:7" x14ac:dyDescent="0.2">
      <c r="D683" s="111"/>
      <c r="E683" s="77"/>
      <c r="F683" s="111"/>
      <c r="G683" s="111"/>
    </row>
    <row r="684" spans="4:7" x14ac:dyDescent="0.2">
      <c r="D684" s="111"/>
      <c r="E684" s="77"/>
      <c r="F684" s="111"/>
      <c r="G684" s="111"/>
    </row>
    <row r="685" spans="4:7" x14ac:dyDescent="0.2">
      <c r="D685" s="111"/>
      <c r="E685" s="77"/>
      <c r="F685" s="111"/>
      <c r="G685" s="111"/>
    </row>
    <row r="686" spans="4:7" x14ac:dyDescent="0.2">
      <c r="D686" s="111"/>
      <c r="E686" s="77"/>
      <c r="F686" s="111"/>
      <c r="G686" s="111"/>
    </row>
    <row r="687" spans="4:7" x14ac:dyDescent="0.2">
      <c r="D687" s="111"/>
      <c r="E687" s="77"/>
      <c r="F687" s="111"/>
      <c r="G687" s="111"/>
    </row>
    <row r="688" spans="4:7" x14ac:dyDescent="0.2">
      <c r="D688" s="111"/>
      <c r="E688" s="77"/>
      <c r="F688" s="111"/>
      <c r="G688" s="111"/>
    </row>
    <row r="689" spans="4:7" x14ac:dyDescent="0.2">
      <c r="D689" s="111"/>
      <c r="E689" s="77"/>
      <c r="F689" s="111"/>
      <c r="G689" s="111"/>
    </row>
    <row r="690" spans="4:7" x14ac:dyDescent="0.2">
      <c r="D690" s="111"/>
      <c r="E690" s="77"/>
      <c r="F690" s="111"/>
      <c r="G690" s="111"/>
    </row>
    <row r="691" spans="4:7" x14ac:dyDescent="0.2">
      <c r="D691" s="111"/>
      <c r="E691" s="77"/>
      <c r="F691" s="111"/>
      <c r="G691" s="111"/>
    </row>
    <row r="692" spans="4:7" x14ac:dyDescent="0.2">
      <c r="D692" s="111"/>
      <c r="E692" s="77"/>
      <c r="F692" s="111"/>
      <c r="G692" s="111"/>
    </row>
    <row r="693" spans="4:7" x14ac:dyDescent="0.2">
      <c r="D693" s="111"/>
      <c r="E693" s="77"/>
      <c r="F693" s="111"/>
      <c r="G693" s="111"/>
    </row>
    <row r="694" spans="4:7" x14ac:dyDescent="0.2">
      <c r="D694" s="111"/>
      <c r="E694" s="77"/>
      <c r="F694" s="111"/>
      <c r="G694" s="111"/>
    </row>
    <row r="695" spans="4:7" x14ac:dyDescent="0.2">
      <c r="D695" s="111"/>
      <c r="E695" s="77"/>
      <c r="F695" s="111"/>
      <c r="G695" s="111"/>
    </row>
    <row r="696" spans="4:7" x14ac:dyDescent="0.2">
      <c r="D696" s="111"/>
      <c r="E696" s="77"/>
      <c r="F696" s="111"/>
      <c r="G696" s="111"/>
    </row>
    <row r="697" spans="4:7" x14ac:dyDescent="0.2">
      <c r="D697" s="111"/>
      <c r="E697" s="77"/>
      <c r="F697" s="111"/>
      <c r="G697" s="111"/>
    </row>
    <row r="698" spans="4:7" x14ac:dyDescent="0.2">
      <c r="D698" s="111"/>
      <c r="E698" s="77"/>
      <c r="F698" s="111"/>
      <c r="G698" s="111"/>
    </row>
    <row r="699" spans="4:7" x14ac:dyDescent="0.2">
      <c r="D699" s="111"/>
      <c r="E699" s="77"/>
      <c r="F699" s="111"/>
      <c r="G699" s="111"/>
    </row>
    <row r="700" spans="4:7" x14ac:dyDescent="0.2">
      <c r="D700" s="111"/>
      <c r="E700" s="77"/>
      <c r="F700" s="111"/>
      <c r="G700" s="111"/>
    </row>
    <row r="701" spans="4:7" x14ac:dyDescent="0.2">
      <c r="D701" s="111"/>
      <c r="E701" s="77"/>
      <c r="F701" s="111"/>
      <c r="G701" s="111"/>
    </row>
    <row r="702" spans="4:7" x14ac:dyDescent="0.2">
      <c r="D702" s="111"/>
      <c r="E702" s="77"/>
      <c r="F702" s="111"/>
      <c r="G702" s="111"/>
    </row>
    <row r="703" spans="4:7" x14ac:dyDescent="0.2">
      <c r="D703" s="111"/>
      <c r="E703" s="77"/>
      <c r="F703" s="111"/>
      <c r="G703" s="111"/>
    </row>
    <row r="704" spans="4:7" x14ac:dyDescent="0.2">
      <c r="D704" s="111"/>
      <c r="E704" s="77"/>
      <c r="F704" s="111"/>
      <c r="G704" s="111"/>
    </row>
    <row r="705" spans="4:7" x14ac:dyDescent="0.2">
      <c r="D705" s="111"/>
      <c r="E705" s="77"/>
      <c r="F705" s="111"/>
      <c r="G705" s="111"/>
    </row>
    <row r="706" spans="4:7" x14ac:dyDescent="0.2">
      <c r="D706" s="111"/>
      <c r="E706" s="77"/>
      <c r="F706" s="111"/>
      <c r="G706" s="111"/>
    </row>
    <row r="707" spans="4:7" x14ac:dyDescent="0.2">
      <c r="D707" s="111"/>
      <c r="E707" s="77"/>
      <c r="F707" s="111"/>
      <c r="G707" s="111"/>
    </row>
    <row r="708" spans="4:7" x14ac:dyDescent="0.2">
      <c r="D708" s="111"/>
      <c r="E708" s="77"/>
      <c r="F708" s="111"/>
      <c r="G708" s="111"/>
    </row>
    <row r="709" spans="4:7" x14ac:dyDescent="0.2">
      <c r="D709" s="111"/>
      <c r="E709" s="77"/>
      <c r="F709" s="111"/>
      <c r="G709" s="111"/>
    </row>
    <row r="710" spans="4:7" x14ac:dyDescent="0.2">
      <c r="D710" s="111"/>
      <c r="E710" s="77"/>
      <c r="F710" s="111"/>
      <c r="G710" s="111"/>
    </row>
    <row r="711" spans="4:7" x14ac:dyDescent="0.2">
      <c r="D711" s="111"/>
      <c r="E711" s="77"/>
      <c r="F711" s="111"/>
      <c r="G711" s="111"/>
    </row>
    <row r="712" spans="4:7" x14ac:dyDescent="0.2">
      <c r="D712" s="111"/>
      <c r="E712" s="77"/>
      <c r="F712" s="111"/>
      <c r="G712" s="111"/>
    </row>
    <row r="713" spans="4:7" x14ac:dyDescent="0.2">
      <c r="D713" s="111"/>
      <c r="E713" s="77"/>
      <c r="F713" s="111"/>
      <c r="G713" s="111"/>
    </row>
    <row r="714" spans="4:7" x14ac:dyDescent="0.2">
      <c r="D714" s="111"/>
      <c r="E714" s="77"/>
      <c r="F714" s="111"/>
      <c r="G714" s="111"/>
    </row>
    <row r="715" spans="4:7" x14ac:dyDescent="0.2">
      <c r="D715" s="111"/>
      <c r="E715" s="77"/>
      <c r="F715" s="111"/>
      <c r="G715" s="111"/>
    </row>
    <row r="716" spans="4:7" x14ac:dyDescent="0.2">
      <c r="D716" s="111"/>
      <c r="E716" s="77"/>
      <c r="F716" s="111"/>
      <c r="G716" s="111"/>
    </row>
    <row r="717" spans="4:7" x14ac:dyDescent="0.2">
      <c r="D717" s="111"/>
      <c r="E717" s="77"/>
      <c r="F717" s="111"/>
      <c r="G717" s="111"/>
    </row>
    <row r="718" spans="4:7" x14ac:dyDescent="0.2">
      <c r="D718" s="111"/>
      <c r="E718" s="77"/>
      <c r="F718" s="111"/>
      <c r="G718" s="111"/>
    </row>
    <row r="719" spans="4:7" x14ac:dyDescent="0.2">
      <c r="D719" s="111"/>
      <c r="E719" s="77"/>
      <c r="F719" s="111"/>
      <c r="G719" s="111"/>
    </row>
    <row r="720" spans="4:7" x14ac:dyDescent="0.2">
      <c r="D720" s="111"/>
      <c r="E720" s="77"/>
      <c r="F720" s="111"/>
      <c r="G720" s="111"/>
    </row>
    <row r="721" spans="4:7" x14ac:dyDescent="0.2">
      <c r="D721" s="111"/>
      <c r="E721" s="77"/>
      <c r="F721" s="111"/>
      <c r="G721" s="111"/>
    </row>
    <row r="722" spans="4:7" x14ac:dyDescent="0.2">
      <c r="D722" s="111"/>
      <c r="E722" s="77"/>
      <c r="F722" s="111"/>
      <c r="G722" s="111"/>
    </row>
    <row r="723" spans="4:7" x14ac:dyDescent="0.2">
      <c r="D723" s="111"/>
      <c r="E723" s="77"/>
      <c r="F723" s="111"/>
      <c r="G723" s="111"/>
    </row>
    <row r="724" spans="4:7" x14ac:dyDescent="0.2">
      <c r="D724" s="111"/>
      <c r="E724" s="77"/>
      <c r="F724" s="111"/>
      <c r="G724" s="111"/>
    </row>
    <row r="725" spans="4:7" x14ac:dyDescent="0.2">
      <c r="D725" s="111"/>
      <c r="E725" s="77"/>
      <c r="F725" s="111"/>
      <c r="G725" s="111"/>
    </row>
    <row r="726" spans="4:7" x14ac:dyDescent="0.2">
      <c r="D726" s="111"/>
      <c r="E726" s="77"/>
      <c r="F726" s="111"/>
      <c r="G726" s="111"/>
    </row>
    <row r="727" spans="4:7" x14ac:dyDescent="0.2">
      <c r="D727" s="111"/>
      <c r="E727" s="77"/>
      <c r="F727" s="111"/>
      <c r="G727" s="111"/>
    </row>
    <row r="728" spans="4:7" x14ac:dyDescent="0.2">
      <c r="D728" s="111"/>
      <c r="E728" s="77"/>
      <c r="F728" s="111"/>
      <c r="G728" s="111"/>
    </row>
    <row r="729" spans="4:7" x14ac:dyDescent="0.2">
      <c r="D729" s="111"/>
      <c r="E729" s="77"/>
      <c r="F729" s="111"/>
      <c r="G729" s="111"/>
    </row>
    <row r="730" spans="4:7" x14ac:dyDescent="0.2">
      <c r="D730" s="111"/>
      <c r="E730" s="77"/>
      <c r="F730" s="111"/>
      <c r="G730" s="111"/>
    </row>
    <row r="731" spans="4:7" x14ac:dyDescent="0.2">
      <c r="D731" s="111"/>
      <c r="E731" s="77"/>
      <c r="F731" s="111"/>
      <c r="G731" s="111"/>
    </row>
    <row r="732" spans="4:7" x14ac:dyDescent="0.2">
      <c r="D732" s="111"/>
      <c r="E732" s="77"/>
      <c r="F732" s="111"/>
      <c r="G732" s="111"/>
    </row>
    <row r="733" spans="4:7" x14ac:dyDescent="0.2">
      <c r="D733" s="111"/>
      <c r="E733" s="77"/>
      <c r="F733" s="111"/>
      <c r="G733" s="111"/>
    </row>
    <row r="734" spans="4:7" x14ac:dyDescent="0.2">
      <c r="D734" s="111"/>
      <c r="E734" s="77"/>
      <c r="F734" s="111"/>
      <c r="G734" s="111"/>
    </row>
    <row r="735" spans="4:7" x14ac:dyDescent="0.2">
      <c r="D735" s="111"/>
      <c r="E735" s="77"/>
      <c r="F735" s="111"/>
      <c r="G735" s="111"/>
    </row>
    <row r="736" spans="4:7" x14ac:dyDescent="0.2">
      <c r="D736" s="111"/>
      <c r="E736" s="77"/>
      <c r="F736" s="111"/>
      <c r="G736" s="111"/>
    </row>
    <row r="737" spans="4:7" x14ac:dyDescent="0.2">
      <c r="D737" s="111"/>
      <c r="E737" s="77"/>
      <c r="F737" s="111"/>
      <c r="G737" s="111"/>
    </row>
    <row r="738" spans="4:7" x14ac:dyDescent="0.2">
      <c r="D738" s="111"/>
      <c r="E738" s="77"/>
      <c r="F738" s="111"/>
      <c r="G738" s="111"/>
    </row>
    <row r="739" spans="4:7" x14ac:dyDescent="0.2">
      <c r="D739" s="111"/>
      <c r="E739" s="77"/>
      <c r="F739" s="111"/>
      <c r="G739" s="111"/>
    </row>
    <row r="740" spans="4:7" x14ac:dyDescent="0.2">
      <c r="D740" s="111"/>
      <c r="E740" s="77"/>
      <c r="F740" s="111"/>
      <c r="G740" s="111"/>
    </row>
    <row r="741" spans="4:7" x14ac:dyDescent="0.2">
      <c r="D741" s="111"/>
      <c r="E741" s="77"/>
      <c r="F741" s="111"/>
      <c r="G741" s="111"/>
    </row>
    <row r="742" spans="4:7" x14ac:dyDescent="0.2">
      <c r="D742" s="111"/>
      <c r="E742" s="77"/>
      <c r="F742" s="111"/>
      <c r="G742" s="111"/>
    </row>
    <row r="743" spans="4:7" x14ac:dyDescent="0.2">
      <c r="D743" s="111"/>
      <c r="E743" s="77"/>
      <c r="F743" s="111"/>
      <c r="G743" s="111"/>
    </row>
    <row r="744" spans="4:7" x14ac:dyDescent="0.2">
      <c r="D744" s="111"/>
      <c r="E744" s="77"/>
      <c r="F744" s="111"/>
      <c r="G744" s="111"/>
    </row>
    <row r="745" spans="4:7" x14ac:dyDescent="0.2">
      <c r="D745" s="111"/>
      <c r="E745" s="77"/>
      <c r="F745" s="111"/>
      <c r="G745" s="111"/>
    </row>
    <row r="746" spans="4:7" x14ac:dyDescent="0.2">
      <c r="D746" s="111"/>
      <c r="E746" s="77"/>
      <c r="F746" s="111"/>
      <c r="G746" s="111"/>
    </row>
    <row r="747" spans="4:7" x14ac:dyDescent="0.2">
      <c r="D747" s="111"/>
      <c r="E747" s="77"/>
      <c r="F747" s="111"/>
      <c r="G747" s="111"/>
    </row>
    <row r="748" spans="4:7" x14ac:dyDescent="0.2">
      <c r="D748" s="111"/>
      <c r="E748" s="77"/>
      <c r="F748" s="111"/>
      <c r="G748" s="111"/>
    </row>
    <row r="749" spans="4:7" x14ac:dyDescent="0.2">
      <c r="D749" s="111"/>
      <c r="E749" s="77"/>
      <c r="F749" s="111"/>
      <c r="G749" s="111"/>
    </row>
    <row r="750" spans="4:7" x14ac:dyDescent="0.2">
      <c r="D750" s="111"/>
      <c r="E750" s="77"/>
      <c r="F750" s="111"/>
      <c r="G750" s="111"/>
    </row>
    <row r="751" spans="4:7" x14ac:dyDescent="0.2">
      <c r="D751" s="111"/>
      <c r="E751" s="77"/>
      <c r="F751" s="111"/>
      <c r="G751" s="111"/>
    </row>
    <row r="752" spans="4:7" x14ac:dyDescent="0.2">
      <c r="D752" s="111"/>
      <c r="E752" s="77"/>
      <c r="F752" s="111"/>
      <c r="G752" s="111"/>
    </row>
    <row r="753" spans="4:7" x14ac:dyDescent="0.2">
      <c r="D753" s="111"/>
      <c r="E753" s="77"/>
      <c r="F753" s="111"/>
      <c r="G753" s="111"/>
    </row>
    <row r="754" spans="4:7" x14ac:dyDescent="0.2">
      <c r="D754" s="111"/>
      <c r="E754" s="77"/>
      <c r="F754" s="111"/>
      <c r="G754" s="111"/>
    </row>
    <row r="755" spans="4:7" x14ac:dyDescent="0.2">
      <c r="D755" s="111"/>
      <c r="E755" s="77"/>
      <c r="F755" s="111"/>
      <c r="G755" s="111"/>
    </row>
    <row r="756" spans="4:7" x14ac:dyDescent="0.2">
      <c r="D756" s="111"/>
      <c r="E756" s="77"/>
      <c r="F756" s="111"/>
      <c r="G756" s="111"/>
    </row>
    <row r="757" spans="4:7" x14ac:dyDescent="0.2">
      <c r="D757" s="111"/>
      <c r="E757" s="77"/>
      <c r="F757" s="111"/>
      <c r="G757" s="111"/>
    </row>
    <row r="758" spans="4:7" x14ac:dyDescent="0.2">
      <c r="D758" s="111"/>
      <c r="E758" s="77"/>
      <c r="F758" s="111"/>
      <c r="G758" s="111"/>
    </row>
    <row r="759" spans="4:7" x14ac:dyDescent="0.2">
      <c r="D759" s="111"/>
      <c r="E759" s="77"/>
      <c r="F759" s="111"/>
      <c r="G759" s="111"/>
    </row>
    <row r="760" spans="4:7" x14ac:dyDescent="0.2">
      <c r="D760" s="111"/>
      <c r="E760" s="77"/>
      <c r="F760" s="111"/>
      <c r="G760" s="111"/>
    </row>
    <row r="761" spans="4:7" x14ac:dyDescent="0.2">
      <c r="D761" s="111"/>
      <c r="E761" s="77"/>
      <c r="F761" s="111"/>
      <c r="G761" s="111"/>
    </row>
    <row r="762" spans="4:7" x14ac:dyDescent="0.2">
      <c r="D762" s="111"/>
      <c r="E762" s="77"/>
      <c r="F762" s="111"/>
      <c r="G762" s="111"/>
    </row>
    <row r="763" spans="4:7" x14ac:dyDescent="0.2">
      <c r="D763" s="111"/>
      <c r="E763" s="77"/>
      <c r="F763" s="111"/>
      <c r="G763" s="111"/>
    </row>
    <row r="764" spans="4:7" x14ac:dyDescent="0.2">
      <c r="D764" s="111"/>
      <c r="E764" s="77"/>
      <c r="F764" s="111"/>
      <c r="G764" s="111"/>
    </row>
    <row r="765" spans="4:7" x14ac:dyDescent="0.2">
      <c r="D765" s="111"/>
      <c r="E765" s="77"/>
      <c r="F765" s="111"/>
      <c r="G765" s="111"/>
    </row>
    <row r="766" spans="4:7" x14ac:dyDescent="0.2">
      <c r="D766" s="111"/>
      <c r="E766" s="77"/>
      <c r="F766" s="111"/>
      <c r="G766" s="111"/>
    </row>
    <row r="767" spans="4:7" x14ac:dyDescent="0.2">
      <c r="D767" s="111"/>
      <c r="E767" s="77"/>
      <c r="F767" s="111"/>
      <c r="G767" s="111"/>
    </row>
    <row r="768" spans="4:7" x14ac:dyDescent="0.2">
      <c r="D768" s="111"/>
      <c r="E768" s="77"/>
      <c r="F768" s="111"/>
      <c r="G768" s="111"/>
    </row>
    <row r="769" spans="4:7" x14ac:dyDescent="0.2">
      <c r="D769" s="111"/>
      <c r="E769" s="77"/>
      <c r="F769" s="111"/>
      <c r="G769" s="111"/>
    </row>
    <row r="770" spans="4:7" x14ac:dyDescent="0.2">
      <c r="D770" s="111"/>
      <c r="E770" s="77"/>
      <c r="F770" s="111"/>
      <c r="G770" s="111"/>
    </row>
    <row r="771" spans="4:7" x14ac:dyDescent="0.2">
      <c r="D771" s="111"/>
      <c r="E771" s="77"/>
      <c r="F771" s="111"/>
      <c r="G771" s="111"/>
    </row>
    <row r="772" spans="4:7" x14ac:dyDescent="0.2">
      <c r="D772" s="111"/>
      <c r="E772" s="77"/>
      <c r="F772" s="111"/>
      <c r="G772" s="111"/>
    </row>
    <row r="773" spans="4:7" x14ac:dyDescent="0.2">
      <c r="D773" s="111"/>
      <c r="E773" s="77"/>
      <c r="F773" s="111"/>
      <c r="G773" s="111"/>
    </row>
    <row r="774" spans="4:7" x14ac:dyDescent="0.2">
      <c r="D774" s="111"/>
      <c r="E774" s="77"/>
      <c r="F774" s="111"/>
      <c r="G774" s="111"/>
    </row>
    <row r="775" spans="4:7" x14ac:dyDescent="0.2">
      <c r="D775" s="111"/>
      <c r="E775" s="77"/>
      <c r="F775" s="111"/>
      <c r="G775" s="111"/>
    </row>
    <row r="776" spans="4:7" x14ac:dyDescent="0.2">
      <c r="D776" s="111"/>
      <c r="E776" s="77"/>
      <c r="F776" s="111"/>
      <c r="G776" s="111"/>
    </row>
    <row r="777" spans="4:7" x14ac:dyDescent="0.2">
      <c r="D777" s="111"/>
      <c r="E777" s="77"/>
      <c r="F777" s="111"/>
      <c r="G777" s="111"/>
    </row>
    <row r="778" spans="4:7" x14ac:dyDescent="0.2">
      <c r="D778" s="111"/>
      <c r="E778" s="77"/>
      <c r="F778" s="111"/>
      <c r="G778" s="111"/>
    </row>
    <row r="779" spans="4:7" x14ac:dyDescent="0.2">
      <c r="D779" s="111"/>
      <c r="E779" s="77"/>
      <c r="F779" s="111"/>
      <c r="G779" s="111"/>
    </row>
    <row r="780" spans="4:7" x14ac:dyDescent="0.2">
      <c r="D780" s="111"/>
      <c r="E780" s="77"/>
      <c r="F780" s="111"/>
      <c r="G780" s="111"/>
    </row>
    <row r="781" spans="4:7" x14ac:dyDescent="0.2">
      <c r="D781" s="111"/>
      <c r="E781" s="77"/>
      <c r="F781" s="111"/>
      <c r="G781" s="111"/>
    </row>
    <row r="782" spans="4:7" x14ac:dyDescent="0.2">
      <c r="D782" s="111"/>
      <c r="E782" s="77"/>
      <c r="F782" s="111"/>
      <c r="G782" s="111"/>
    </row>
    <row r="783" spans="4:7" x14ac:dyDescent="0.2">
      <c r="D783" s="111"/>
      <c r="E783" s="77"/>
      <c r="F783" s="111"/>
      <c r="G783" s="111"/>
    </row>
    <row r="784" spans="4:7" x14ac:dyDescent="0.2">
      <c r="D784" s="111"/>
      <c r="E784" s="77"/>
      <c r="F784" s="111"/>
      <c r="G784" s="111"/>
    </row>
    <row r="785" spans="4:7" x14ac:dyDescent="0.2">
      <c r="D785" s="111"/>
      <c r="E785" s="77"/>
      <c r="F785" s="111"/>
      <c r="G785" s="111"/>
    </row>
    <row r="786" spans="4:7" x14ac:dyDescent="0.2">
      <c r="D786" s="111"/>
      <c r="E786" s="77"/>
      <c r="F786" s="111"/>
      <c r="G786" s="111"/>
    </row>
    <row r="787" spans="4:7" x14ac:dyDescent="0.2">
      <c r="D787" s="111"/>
      <c r="E787" s="77"/>
      <c r="F787" s="111"/>
      <c r="G787" s="111"/>
    </row>
    <row r="788" spans="4:7" x14ac:dyDescent="0.2">
      <c r="D788" s="111"/>
      <c r="E788" s="77"/>
      <c r="F788" s="111"/>
      <c r="G788" s="111"/>
    </row>
    <row r="789" spans="4:7" x14ac:dyDescent="0.2">
      <c r="D789" s="111"/>
      <c r="E789" s="77"/>
      <c r="F789" s="111"/>
      <c r="G789" s="111"/>
    </row>
    <row r="790" spans="4:7" x14ac:dyDescent="0.2">
      <c r="D790" s="111"/>
      <c r="E790" s="77"/>
      <c r="F790" s="111"/>
      <c r="G790" s="111"/>
    </row>
    <row r="791" spans="4:7" x14ac:dyDescent="0.2">
      <c r="D791" s="111"/>
      <c r="E791" s="77"/>
      <c r="F791" s="111"/>
      <c r="G791" s="111"/>
    </row>
    <row r="792" spans="4:7" x14ac:dyDescent="0.2">
      <c r="D792" s="111"/>
      <c r="E792" s="77"/>
      <c r="F792" s="111"/>
      <c r="G792" s="111"/>
    </row>
    <row r="793" spans="4:7" x14ac:dyDescent="0.2">
      <c r="D793" s="111"/>
      <c r="E793" s="77"/>
      <c r="F793" s="111"/>
      <c r="G793" s="111"/>
    </row>
    <row r="794" spans="4:7" x14ac:dyDescent="0.2">
      <c r="D794" s="111"/>
      <c r="E794" s="77"/>
      <c r="F794" s="111"/>
      <c r="G794" s="111"/>
    </row>
    <row r="795" spans="4:7" x14ac:dyDescent="0.2">
      <c r="D795" s="111"/>
      <c r="E795" s="77"/>
      <c r="F795" s="111"/>
      <c r="G795" s="111"/>
    </row>
    <row r="796" spans="4:7" x14ac:dyDescent="0.2">
      <c r="D796" s="111"/>
      <c r="E796" s="77"/>
      <c r="F796" s="111"/>
      <c r="G796" s="111"/>
    </row>
    <row r="797" spans="4:7" x14ac:dyDescent="0.2">
      <c r="D797" s="111"/>
      <c r="E797" s="77"/>
      <c r="F797" s="111"/>
      <c r="G797" s="111"/>
    </row>
    <row r="798" spans="4:7" x14ac:dyDescent="0.2">
      <c r="D798" s="111"/>
      <c r="E798" s="77"/>
      <c r="F798" s="111"/>
      <c r="G798" s="111"/>
    </row>
    <row r="799" spans="4:7" x14ac:dyDescent="0.2">
      <c r="D799" s="111"/>
      <c r="E799" s="77"/>
      <c r="F799" s="111"/>
      <c r="G799" s="111"/>
    </row>
    <row r="800" spans="4:7" x14ac:dyDescent="0.2">
      <c r="D800" s="111"/>
      <c r="E800" s="77"/>
      <c r="F800" s="111"/>
      <c r="G800" s="111"/>
    </row>
    <row r="801" spans="4:7" x14ac:dyDescent="0.2">
      <c r="D801" s="111"/>
      <c r="E801" s="77"/>
      <c r="F801" s="111"/>
      <c r="G801" s="111"/>
    </row>
    <row r="802" spans="4:7" x14ac:dyDescent="0.2">
      <c r="D802" s="111"/>
      <c r="E802" s="77"/>
      <c r="F802" s="111"/>
      <c r="G802" s="111"/>
    </row>
    <row r="803" spans="4:7" x14ac:dyDescent="0.2">
      <c r="D803" s="111"/>
      <c r="E803" s="77"/>
      <c r="F803" s="111"/>
      <c r="G803" s="111"/>
    </row>
    <row r="804" spans="4:7" x14ac:dyDescent="0.2">
      <c r="D804" s="111"/>
      <c r="E804" s="77"/>
      <c r="F804" s="111"/>
      <c r="G804" s="111"/>
    </row>
    <row r="805" spans="4:7" x14ac:dyDescent="0.2">
      <c r="D805" s="111"/>
      <c r="E805" s="77"/>
      <c r="F805" s="111"/>
      <c r="G805" s="111"/>
    </row>
    <row r="806" spans="4:7" x14ac:dyDescent="0.2">
      <c r="D806" s="111"/>
      <c r="E806" s="77"/>
      <c r="F806" s="111"/>
      <c r="G806" s="111"/>
    </row>
    <row r="807" spans="4:7" x14ac:dyDescent="0.2">
      <c r="D807" s="111"/>
      <c r="E807" s="77"/>
      <c r="F807" s="111"/>
      <c r="G807" s="111"/>
    </row>
    <row r="808" spans="4:7" x14ac:dyDescent="0.2">
      <c r="D808" s="111"/>
      <c r="E808" s="77"/>
      <c r="F808" s="111"/>
      <c r="G808" s="111"/>
    </row>
    <row r="809" spans="4:7" x14ac:dyDescent="0.2">
      <c r="D809" s="111"/>
      <c r="E809" s="77"/>
      <c r="F809" s="111"/>
      <c r="G809" s="111"/>
    </row>
    <row r="810" spans="4:7" x14ac:dyDescent="0.2">
      <c r="D810" s="111"/>
      <c r="E810" s="77"/>
      <c r="F810" s="111"/>
      <c r="G810" s="111"/>
    </row>
    <row r="811" spans="4:7" x14ac:dyDescent="0.2">
      <c r="D811" s="111"/>
      <c r="E811" s="77"/>
      <c r="F811" s="111"/>
      <c r="G811" s="111"/>
    </row>
    <row r="812" spans="4:7" x14ac:dyDescent="0.2">
      <c r="D812" s="111"/>
      <c r="E812" s="77"/>
      <c r="F812" s="111"/>
      <c r="G812" s="111"/>
    </row>
    <row r="813" spans="4:7" x14ac:dyDescent="0.2">
      <c r="D813" s="111"/>
      <c r="E813" s="77"/>
      <c r="F813" s="111"/>
      <c r="G813" s="111"/>
    </row>
    <row r="814" spans="4:7" x14ac:dyDescent="0.2">
      <c r="D814" s="111"/>
      <c r="E814" s="77"/>
      <c r="F814" s="111"/>
      <c r="G814" s="111"/>
    </row>
    <row r="815" spans="4:7" x14ac:dyDescent="0.2">
      <c r="D815" s="111"/>
      <c r="E815" s="77"/>
      <c r="F815" s="111"/>
      <c r="G815" s="111"/>
    </row>
    <row r="816" spans="4:7" x14ac:dyDescent="0.2">
      <c r="D816" s="111"/>
      <c r="E816" s="77"/>
      <c r="F816" s="111"/>
      <c r="G816" s="111"/>
    </row>
    <row r="817" spans="4:7" x14ac:dyDescent="0.2">
      <c r="D817" s="111"/>
      <c r="E817" s="77"/>
      <c r="F817" s="111"/>
      <c r="G817" s="111"/>
    </row>
    <row r="818" spans="4:7" x14ac:dyDescent="0.2">
      <c r="D818" s="111"/>
      <c r="E818" s="77"/>
      <c r="F818" s="111"/>
      <c r="G818" s="111"/>
    </row>
    <row r="819" spans="4:7" x14ac:dyDescent="0.2">
      <c r="D819" s="111"/>
      <c r="E819" s="77"/>
      <c r="F819" s="111"/>
      <c r="G819" s="111"/>
    </row>
    <row r="820" spans="4:7" x14ac:dyDescent="0.2">
      <c r="D820" s="111"/>
      <c r="E820" s="77"/>
      <c r="F820" s="111"/>
      <c r="G820" s="111"/>
    </row>
    <row r="821" spans="4:7" x14ac:dyDescent="0.2">
      <c r="D821" s="111"/>
      <c r="E821" s="77"/>
      <c r="F821" s="111"/>
      <c r="G821" s="111"/>
    </row>
    <row r="822" spans="4:7" x14ac:dyDescent="0.2">
      <c r="D822" s="111"/>
      <c r="E822" s="77"/>
      <c r="F822" s="111"/>
      <c r="G822" s="111"/>
    </row>
    <row r="823" spans="4:7" x14ac:dyDescent="0.2">
      <c r="D823" s="111"/>
      <c r="E823" s="77"/>
      <c r="F823" s="111"/>
      <c r="G823" s="111"/>
    </row>
    <row r="824" spans="4:7" x14ac:dyDescent="0.2">
      <c r="D824" s="111"/>
      <c r="E824" s="77"/>
      <c r="F824" s="111"/>
      <c r="G824" s="111"/>
    </row>
    <row r="825" spans="4:7" x14ac:dyDescent="0.2">
      <c r="D825" s="111"/>
      <c r="E825" s="77"/>
      <c r="F825" s="111"/>
      <c r="G825" s="111"/>
    </row>
    <row r="826" spans="4:7" x14ac:dyDescent="0.2">
      <c r="D826" s="111"/>
      <c r="E826" s="77"/>
      <c r="F826" s="111"/>
      <c r="G826" s="111"/>
    </row>
    <row r="827" spans="4:7" x14ac:dyDescent="0.2">
      <c r="D827" s="111"/>
      <c r="E827" s="77"/>
      <c r="F827" s="111"/>
      <c r="G827" s="111"/>
    </row>
    <row r="828" spans="4:7" x14ac:dyDescent="0.2">
      <c r="D828" s="111"/>
      <c r="E828" s="77"/>
      <c r="F828" s="111"/>
      <c r="G828" s="111"/>
    </row>
    <row r="829" spans="4:7" x14ac:dyDescent="0.2">
      <c r="D829" s="111"/>
      <c r="E829" s="77"/>
      <c r="F829" s="111"/>
      <c r="G829" s="111"/>
    </row>
    <row r="830" spans="4:7" x14ac:dyDescent="0.2">
      <c r="D830" s="111"/>
      <c r="E830" s="77"/>
      <c r="F830" s="111"/>
      <c r="G830" s="111"/>
    </row>
    <row r="831" spans="4:7" x14ac:dyDescent="0.2">
      <c r="D831" s="111"/>
      <c r="E831" s="77"/>
      <c r="F831" s="111"/>
      <c r="G831" s="111"/>
    </row>
    <row r="832" spans="4:7" x14ac:dyDescent="0.2">
      <c r="D832" s="111"/>
      <c r="E832" s="77"/>
      <c r="F832" s="111"/>
      <c r="G832" s="111"/>
    </row>
    <row r="833" spans="4:7" x14ac:dyDescent="0.2">
      <c r="D833" s="111"/>
      <c r="E833" s="77"/>
      <c r="F833" s="111"/>
      <c r="G833" s="111"/>
    </row>
    <row r="834" spans="4:7" x14ac:dyDescent="0.2">
      <c r="D834" s="111"/>
      <c r="E834" s="77"/>
      <c r="F834" s="111"/>
      <c r="G834" s="111"/>
    </row>
    <row r="835" spans="4:7" x14ac:dyDescent="0.2">
      <c r="D835" s="111"/>
      <c r="E835" s="77"/>
      <c r="F835" s="111"/>
      <c r="G835" s="111"/>
    </row>
    <row r="836" spans="4:7" x14ac:dyDescent="0.2">
      <c r="D836" s="111"/>
      <c r="E836" s="77"/>
      <c r="F836" s="111"/>
      <c r="G836" s="111"/>
    </row>
    <row r="837" spans="4:7" x14ac:dyDescent="0.2">
      <c r="D837" s="111"/>
      <c r="E837" s="77"/>
      <c r="F837" s="111"/>
      <c r="G837" s="111"/>
    </row>
    <row r="838" spans="4:7" x14ac:dyDescent="0.2">
      <c r="D838" s="111"/>
      <c r="E838" s="77"/>
      <c r="F838" s="111"/>
      <c r="G838" s="111"/>
    </row>
    <row r="839" spans="4:7" x14ac:dyDescent="0.2">
      <c r="D839" s="111"/>
      <c r="E839" s="77"/>
      <c r="F839" s="111"/>
      <c r="G839" s="111"/>
    </row>
    <row r="840" spans="4:7" x14ac:dyDescent="0.2">
      <c r="D840" s="111"/>
      <c r="E840" s="77"/>
      <c r="F840" s="111"/>
      <c r="G840" s="111"/>
    </row>
    <row r="841" spans="4:7" x14ac:dyDescent="0.2">
      <c r="D841" s="111"/>
      <c r="E841" s="77"/>
      <c r="F841" s="111"/>
      <c r="G841" s="111"/>
    </row>
    <row r="842" spans="4:7" x14ac:dyDescent="0.2">
      <c r="D842" s="111"/>
      <c r="E842" s="77"/>
      <c r="F842" s="111"/>
      <c r="G842" s="111"/>
    </row>
    <row r="843" spans="4:7" x14ac:dyDescent="0.2">
      <c r="D843" s="111"/>
      <c r="E843" s="77"/>
      <c r="F843" s="111"/>
      <c r="G843" s="111"/>
    </row>
    <row r="844" spans="4:7" x14ac:dyDescent="0.2">
      <c r="D844" s="111"/>
      <c r="E844" s="77"/>
      <c r="F844" s="111"/>
      <c r="G844" s="111"/>
    </row>
    <row r="845" spans="4:7" x14ac:dyDescent="0.2">
      <c r="D845" s="111"/>
      <c r="E845" s="77"/>
      <c r="F845" s="111"/>
      <c r="G845" s="111"/>
    </row>
    <row r="846" spans="4:7" x14ac:dyDescent="0.2">
      <c r="D846" s="111"/>
      <c r="E846" s="77"/>
      <c r="F846" s="111"/>
      <c r="G846" s="111"/>
    </row>
    <row r="847" spans="4:7" x14ac:dyDescent="0.2">
      <c r="D847" s="111"/>
      <c r="E847" s="77"/>
      <c r="F847" s="111"/>
      <c r="G847" s="111"/>
    </row>
    <row r="848" spans="4:7" x14ac:dyDescent="0.2">
      <c r="D848" s="111"/>
      <c r="E848" s="77"/>
      <c r="F848" s="111"/>
      <c r="G848" s="111"/>
    </row>
    <row r="849" spans="4:7" x14ac:dyDescent="0.2">
      <c r="D849" s="111"/>
      <c r="E849" s="77"/>
      <c r="F849" s="111"/>
      <c r="G849" s="111"/>
    </row>
    <row r="850" spans="4:7" x14ac:dyDescent="0.2">
      <c r="D850" s="111"/>
      <c r="E850" s="77"/>
      <c r="F850" s="111"/>
      <c r="G850" s="111"/>
    </row>
    <row r="851" spans="4:7" x14ac:dyDescent="0.2">
      <c r="D851" s="111"/>
      <c r="E851" s="77"/>
      <c r="F851" s="111"/>
      <c r="G851" s="111"/>
    </row>
    <row r="852" spans="4:7" x14ac:dyDescent="0.2">
      <c r="D852" s="111"/>
      <c r="E852" s="77"/>
      <c r="F852" s="111"/>
      <c r="G852" s="111"/>
    </row>
    <row r="853" spans="4:7" x14ac:dyDescent="0.2">
      <c r="D853" s="111"/>
      <c r="E853" s="77"/>
      <c r="F853" s="111"/>
      <c r="G853" s="111"/>
    </row>
    <row r="854" spans="4:7" x14ac:dyDescent="0.2">
      <c r="D854" s="111"/>
      <c r="E854" s="77"/>
      <c r="F854" s="111"/>
      <c r="G854" s="111"/>
    </row>
    <row r="855" spans="4:7" x14ac:dyDescent="0.2">
      <c r="D855" s="111"/>
      <c r="E855" s="77"/>
      <c r="F855" s="111"/>
      <c r="G855" s="111"/>
    </row>
    <row r="856" spans="4:7" x14ac:dyDescent="0.2">
      <c r="D856" s="111"/>
      <c r="E856" s="77"/>
      <c r="F856" s="111"/>
      <c r="G856" s="111"/>
    </row>
    <row r="857" spans="4:7" x14ac:dyDescent="0.2">
      <c r="D857" s="111"/>
      <c r="E857" s="77"/>
      <c r="F857" s="111"/>
      <c r="G857" s="111"/>
    </row>
    <row r="858" spans="4:7" x14ac:dyDescent="0.2">
      <c r="D858" s="111"/>
      <c r="E858" s="77"/>
      <c r="F858" s="111"/>
      <c r="G858" s="111"/>
    </row>
    <row r="859" spans="4:7" x14ac:dyDescent="0.2">
      <c r="D859" s="111"/>
      <c r="E859" s="77"/>
      <c r="F859" s="111"/>
      <c r="G859" s="111"/>
    </row>
    <row r="860" spans="4:7" x14ac:dyDescent="0.2">
      <c r="D860" s="111"/>
      <c r="E860" s="77"/>
      <c r="F860" s="111"/>
      <c r="G860" s="111"/>
    </row>
    <row r="861" spans="4:7" x14ac:dyDescent="0.2">
      <c r="D861" s="111"/>
      <c r="E861" s="77"/>
      <c r="F861" s="111"/>
      <c r="G861" s="111"/>
    </row>
    <row r="862" spans="4:7" x14ac:dyDescent="0.2">
      <c r="D862" s="111"/>
      <c r="E862" s="77"/>
      <c r="F862" s="111"/>
      <c r="G862" s="111"/>
    </row>
    <row r="863" spans="4:7" x14ac:dyDescent="0.2">
      <c r="D863" s="111"/>
      <c r="E863" s="77"/>
      <c r="F863" s="111"/>
      <c r="G863" s="111"/>
    </row>
    <row r="864" spans="4:7" x14ac:dyDescent="0.2">
      <c r="D864" s="111"/>
      <c r="E864" s="77"/>
      <c r="F864" s="111"/>
      <c r="G864" s="111"/>
    </row>
    <row r="865" spans="4:7" x14ac:dyDescent="0.2">
      <c r="D865" s="111"/>
      <c r="E865" s="77"/>
      <c r="F865" s="111"/>
      <c r="G865" s="111"/>
    </row>
    <row r="866" spans="4:7" x14ac:dyDescent="0.2">
      <c r="D866" s="111"/>
      <c r="E866" s="77"/>
      <c r="F866" s="111"/>
      <c r="G866" s="111"/>
    </row>
    <row r="867" spans="4:7" x14ac:dyDescent="0.2">
      <c r="D867" s="111"/>
      <c r="E867" s="77"/>
      <c r="F867" s="111"/>
      <c r="G867" s="111"/>
    </row>
    <row r="868" spans="4:7" x14ac:dyDescent="0.2">
      <c r="D868" s="111"/>
      <c r="E868" s="77"/>
      <c r="F868" s="111"/>
      <c r="G868" s="111"/>
    </row>
    <row r="869" spans="4:7" x14ac:dyDescent="0.2">
      <c r="D869" s="111"/>
      <c r="E869" s="77"/>
      <c r="F869" s="111"/>
      <c r="G869" s="111"/>
    </row>
    <row r="870" spans="4:7" x14ac:dyDescent="0.2">
      <c r="D870" s="111"/>
      <c r="E870" s="77"/>
      <c r="F870" s="111"/>
      <c r="G870" s="111"/>
    </row>
    <row r="871" spans="4:7" x14ac:dyDescent="0.2">
      <c r="D871" s="111"/>
      <c r="E871" s="77"/>
      <c r="F871" s="111"/>
      <c r="G871" s="111"/>
    </row>
    <row r="872" spans="4:7" x14ac:dyDescent="0.2">
      <c r="D872" s="111"/>
      <c r="E872" s="77"/>
      <c r="F872" s="111"/>
      <c r="G872" s="111"/>
    </row>
    <row r="873" spans="4:7" x14ac:dyDescent="0.2">
      <c r="D873" s="111"/>
      <c r="E873" s="77"/>
      <c r="F873" s="111"/>
      <c r="G873" s="111"/>
    </row>
    <row r="874" spans="4:7" x14ac:dyDescent="0.2">
      <c r="D874" s="111"/>
      <c r="E874" s="77"/>
      <c r="F874" s="111"/>
      <c r="G874" s="111"/>
    </row>
    <row r="875" spans="4:7" x14ac:dyDescent="0.2">
      <c r="D875" s="111"/>
      <c r="E875" s="77"/>
      <c r="F875" s="111"/>
      <c r="G875" s="111"/>
    </row>
    <row r="876" spans="4:7" x14ac:dyDescent="0.2">
      <c r="D876" s="111"/>
      <c r="E876" s="77"/>
      <c r="F876" s="111"/>
      <c r="G876" s="111"/>
    </row>
    <row r="877" spans="4:7" x14ac:dyDescent="0.2">
      <c r="D877" s="111"/>
      <c r="E877" s="77"/>
      <c r="F877" s="111"/>
      <c r="G877" s="111"/>
    </row>
    <row r="878" spans="4:7" x14ac:dyDescent="0.2">
      <c r="D878" s="111"/>
      <c r="E878" s="77"/>
      <c r="F878" s="111"/>
      <c r="G878" s="111"/>
    </row>
    <row r="879" spans="4:7" x14ac:dyDescent="0.2">
      <c r="D879" s="111"/>
      <c r="E879" s="77"/>
      <c r="F879" s="111"/>
      <c r="G879" s="111"/>
    </row>
    <row r="880" spans="4:7" x14ac:dyDescent="0.2">
      <c r="D880" s="111"/>
      <c r="E880" s="77"/>
      <c r="F880" s="111"/>
      <c r="G880" s="111"/>
    </row>
    <row r="881" spans="4:7" x14ac:dyDescent="0.2">
      <c r="D881" s="111"/>
      <c r="E881" s="77"/>
      <c r="F881" s="111"/>
      <c r="G881" s="111"/>
    </row>
    <row r="882" spans="4:7" x14ac:dyDescent="0.2">
      <c r="D882" s="111"/>
      <c r="E882" s="77"/>
      <c r="F882" s="111"/>
      <c r="G882" s="111"/>
    </row>
    <row r="883" spans="4:7" x14ac:dyDescent="0.2">
      <c r="D883" s="111"/>
      <c r="E883" s="77"/>
      <c r="F883" s="111"/>
      <c r="G883" s="111"/>
    </row>
    <row r="884" spans="4:7" x14ac:dyDescent="0.2">
      <c r="D884" s="111"/>
      <c r="E884" s="77"/>
      <c r="F884" s="111"/>
      <c r="G884" s="111"/>
    </row>
    <row r="885" spans="4:7" x14ac:dyDescent="0.2">
      <c r="D885" s="111"/>
      <c r="E885" s="77"/>
      <c r="F885" s="111"/>
      <c r="G885" s="111"/>
    </row>
    <row r="886" spans="4:7" x14ac:dyDescent="0.2">
      <c r="D886" s="111"/>
      <c r="E886" s="77"/>
      <c r="F886" s="111"/>
      <c r="G886" s="111"/>
    </row>
    <row r="887" spans="4:7" x14ac:dyDescent="0.2">
      <c r="D887" s="111"/>
      <c r="E887" s="77"/>
      <c r="F887" s="111"/>
      <c r="G887" s="111"/>
    </row>
    <row r="888" spans="4:7" x14ac:dyDescent="0.2">
      <c r="D888" s="111"/>
      <c r="E888" s="77"/>
      <c r="F888" s="111"/>
      <c r="G888" s="111"/>
    </row>
    <row r="889" spans="4:7" x14ac:dyDescent="0.2">
      <c r="D889" s="111"/>
      <c r="E889" s="77"/>
      <c r="F889" s="111"/>
      <c r="G889" s="111"/>
    </row>
    <row r="890" spans="4:7" x14ac:dyDescent="0.2">
      <c r="D890" s="111"/>
      <c r="E890" s="77"/>
      <c r="F890" s="111"/>
      <c r="G890" s="111"/>
    </row>
    <row r="891" spans="4:7" x14ac:dyDescent="0.2">
      <c r="D891" s="111"/>
      <c r="E891" s="77"/>
      <c r="F891" s="111"/>
      <c r="G891" s="111"/>
    </row>
    <row r="892" spans="4:7" x14ac:dyDescent="0.2">
      <c r="D892" s="111"/>
      <c r="E892" s="77"/>
      <c r="F892" s="111"/>
      <c r="G892" s="111"/>
    </row>
    <row r="893" spans="4:7" x14ac:dyDescent="0.2">
      <c r="D893" s="111"/>
      <c r="E893" s="77"/>
      <c r="F893" s="111"/>
      <c r="G893" s="111"/>
    </row>
    <row r="894" spans="4:7" x14ac:dyDescent="0.2">
      <c r="D894" s="111"/>
      <c r="E894" s="77"/>
      <c r="F894" s="111"/>
      <c r="G894" s="111"/>
    </row>
    <row r="895" spans="4:7" x14ac:dyDescent="0.2">
      <c r="D895" s="111"/>
      <c r="E895" s="77"/>
      <c r="F895" s="111"/>
      <c r="G895" s="111"/>
    </row>
    <row r="896" spans="4:7" x14ac:dyDescent="0.2">
      <c r="D896" s="111"/>
      <c r="E896" s="77"/>
      <c r="F896" s="111"/>
      <c r="G896" s="111"/>
    </row>
    <row r="897" spans="4:7" x14ac:dyDescent="0.2">
      <c r="D897" s="111"/>
      <c r="E897" s="77"/>
      <c r="F897" s="111"/>
      <c r="G897" s="111"/>
    </row>
    <row r="898" spans="4:7" x14ac:dyDescent="0.2">
      <c r="D898" s="111"/>
      <c r="E898" s="77"/>
      <c r="F898" s="111"/>
      <c r="G898" s="111"/>
    </row>
    <row r="899" spans="4:7" x14ac:dyDescent="0.2">
      <c r="D899" s="111"/>
      <c r="E899" s="77"/>
      <c r="F899" s="111"/>
      <c r="G899" s="111"/>
    </row>
    <row r="900" spans="4:7" x14ac:dyDescent="0.2">
      <c r="D900" s="111"/>
      <c r="E900" s="77"/>
      <c r="F900" s="111"/>
      <c r="G900" s="111"/>
    </row>
    <row r="901" spans="4:7" x14ac:dyDescent="0.2">
      <c r="D901" s="111"/>
      <c r="E901" s="77"/>
      <c r="F901" s="111"/>
      <c r="G901" s="111"/>
    </row>
    <row r="902" spans="4:7" x14ac:dyDescent="0.2">
      <c r="D902" s="111"/>
      <c r="E902" s="77"/>
      <c r="F902" s="111"/>
      <c r="G902" s="111"/>
    </row>
    <row r="903" spans="4:7" x14ac:dyDescent="0.2">
      <c r="D903" s="111"/>
      <c r="E903" s="77"/>
      <c r="F903" s="111"/>
      <c r="G903" s="111"/>
    </row>
    <row r="904" spans="4:7" x14ac:dyDescent="0.2">
      <c r="D904" s="111"/>
      <c r="E904" s="77"/>
      <c r="F904" s="111"/>
      <c r="G904" s="111"/>
    </row>
    <row r="905" spans="4:7" x14ac:dyDescent="0.2">
      <c r="D905" s="111"/>
      <c r="E905" s="77"/>
      <c r="F905" s="111"/>
      <c r="G905" s="111"/>
    </row>
    <row r="906" spans="4:7" x14ac:dyDescent="0.2">
      <c r="D906" s="111"/>
      <c r="E906" s="77"/>
      <c r="F906" s="111"/>
      <c r="G906" s="111"/>
    </row>
    <row r="907" spans="4:7" x14ac:dyDescent="0.2">
      <c r="D907" s="111"/>
      <c r="E907" s="77"/>
      <c r="F907" s="111"/>
      <c r="G907" s="111"/>
    </row>
    <row r="908" spans="4:7" x14ac:dyDescent="0.2">
      <c r="D908" s="111"/>
      <c r="E908" s="77"/>
      <c r="F908" s="111"/>
      <c r="G908" s="111"/>
    </row>
    <row r="909" spans="4:7" x14ac:dyDescent="0.2">
      <c r="D909" s="111"/>
      <c r="E909" s="77"/>
      <c r="F909" s="111"/>
      <c r="G909" s="111"/>
    </row>
    <row r="910" spans="4:7" x14ac:dyDescent="0.2">
      <c r="D910" s="111"/>
      <c r="E910" s="77"/>
      <c r="F910" s="111"/>
      <c r="G910" s="111"/>
    </row>
    <row r="911" spans="4:7" x14ac:dyDescent="0.2">
      <c r="D911" s="111"/>
      <c r="E911" s="77"/>
      <c r="F911" s="111"/>
      <c r="G911" s="111"/>
    </row>
    <row r="912" spans="4:7" x14ac:dyDescent="0.2">
      <c r="D912" s="111"/>
      <c r="E912" s="77"/>
      <c r="F912" s="111"/>
      <c r="G912" s="111"/>
    </row>
    <row r="913" spans="4:7" x14ac:dyDescent="0.2">
      <c r="D913" s="111"/>
      <c r="E913" s="77"/>
      <c r="F913" s="111"/>
      <c r="G913" s="111"/>
    </row>
    <row r="914" spans="4:7" x14ac:dyDescent="0.2">
      <c r="D914" s="111"/>
      <c r="E914" s="77"/>
      <c r="F914" s="111"/>
      <c r="G914" s="111"/>
    </row>
    <row r="915" spans="4:7" x14ac:dyDescent="0.2">
      <c r="D915" s="111"/>
      <c r="E915" s="77"/>
      <c r="F915" s="111"/>
      <c r="G915" s="111"/>
    </row>
    <row r="916" spans="4:7" x14ac:dyDescent="0.2">
      <c r="D916" s="111"/>
      <c r="E916" s="77"/>
      <c r="F916" s="111"/>
      <c r="G916" s="111"/>
    </row>
    <row r="917" spans="4:7" x14ac:dyDescent="0.2">
      <c r="D917" s="111"/>
      <c r="E917" s="77"/>
      <c r="F917" s="111"/>
      <c r="G917" s="111"/>
    </row>
    <row r="918" spans="4:7" x14ac:dyDescent="0.2">
      <c r="D918" s="111"/>
      <c r="E918" s="77"/>
      <c r="F918" s="111"/>
      <c r="G918" s="111"/>
    </row>
    <row r="919" spans="4:7" x14ac:dyDescent="0.2">
      <c r="D919" s="111"/>
      <c r="E919" s="77"/>
      <c r="F919" s="111"/>
      <c r="G919" s="111"/>
    </row>
    <row r="920" spans="4:7" x14ac:dyDescent="0.2">
      <c r="D920" s="111"/>
      <c r="E920" s="77"/>
      <c r="F920" s="111"/>
      <c r="G920" s="111"/>
    </row>
    <row r="921" spans="4:7" x14ac:dyDescent="0.2">
      <c r="D921" s="111"/>
      <c r="E921" s="77"/>
      <c r="F921" s="111"/>
      <c r="G921" s="111"/>
    </row>
    <row r="922" spans="4:7" x14ac:dyDescent="0.2">
      <c r="D922" s="111"/>
      <c r="E922" s="77"/>
      <c r="F922" s="111"/>
      <c r="G922" s="111"/>
    </row>
    <row r="923" spans="4:7" x14ac:dyDescent="0.2">
      <c r="D923" s="111"/>
      <c r="E923" s="77"/>
      <c r="F923" s="111"/>
      <c r="G923" s="111"/>
    </row>
    <row r="924" spans="4:7" x14ac:dyDescent="0.2">
      <c r="D924" s="111"/>
      <c r="E924" s="77"/>
      <c r="F924" s="111"/>
      <c r="G924" s="111"/>
    </row>
    <row r="925" spans="4:7" x14ac:dyDescent="0.2">
      <c r="D925" s="111"/>
      <c r="E925" s="77"/>
      <c r="F925" s="111"/>
      <c r="G925" s="111"/>
    </row>
    <row r="926" spans="4:7" x14ac:dyDescent="0.2">
      <c r="D926" s="111"/>
      <c r="E926" s="77"/>
      <c r="F926" s="111"/>
      <c r="G926" s="111"/>
    </row>
    <row r="927" spans="4:7" x14ac:dyDescent="0.2">
      <c r="D927" s="111"/>
      <c r="E927" s="77"/>
      <c r="F927" s="111"/>
      <c r="G927" s="111"/>
    </row>
    <row r="928" spans="4:7" x14ac:dyDescent="0.2">
      <c r="D928" s="111"/>
      <c r="E928" s="77"/>
      <c r="F928" s="111"/>
      <c r="G928" s="111"/>
    </row>
    <row r="929" spans="4:7" x14ac:dyDescent="0.2">
      <c r="D929" s="111"/>
      <c r="E929" s="77"/>
      <c r="F929" s="111"/>
      <c r="G929" s="111"/>
    </row>
    <row r="930" spans="4:7" x14ac:dyDescent="0.2">
      <c r="D930" s="111"/>
      <c r="E930" s="77"/>
      <c r="F930" s="111"/>
      <c r="G930" s="111"/>
    </row>
    <row r="931" spans="4:7" x14ac:dyDescent="0.2">
      <c r="D931" s="111"/>
      <c r="E931" s="77"/>
      <c r="F931" s="111"/>
      <c r="G931" s="111"/>
    </row>
    <row r="932" spans="4:7" x14ac:dyDescent="0.2">
      <c r="D932" s="111"/>
      <c r="E932" s="77"/>
      <c r="F932" s="111"/>
      <c r="G932" s="111"/>
    </row>
    <row r="933" spans="4:7" x14ac:dyDescent="0.2">
      <c r="D933" s="111"/>
      <c r="E933" s="77"/>
      <c r="F933" s="111"/>
      <c r="G933" s="111"/>
    </row>
    <row r="934" spans="4:7" x14ac:dyDescent="0.2">
      <c r="D934" s="111"/>
      <c r="E934" s="77"/>
      <c r="F934" s="111"/>
      <c r="G934" s="111"/>
    </row>
    <row r="935" spans="4:7" x14ac:dyDescent="0.2">
      <c r="D935" s="111"/>
      <c r="E935" s="77"/>
      <c r="F935" s="111"/>
      <c r="G935" s="111"/>
    </row>
    <row r="936" spans="4:7" x14ac:dyDescent="0.2">
      <c r="D936" s="111"/>
      <c r="E936" s="77"/>
      <c r="F936" s="111"/>
      <c r="G936" s="111"/>
    </row>
    <row r="937" spans="4:7" x14ac:dyDescent="0.2">
      <c r="D937" s="111"/>
      <c r="E937" s="77"/>
      <c r="F937" s="111"/>
      <c r="G937" s="111"/>
    </row>
    <row r="938" spans="4:7" x14ac:dyDescent="0.2">
      <c r="D938" s="111"/>
      <c r="E938" s="77"/>
      <c r="F938" s="111"/>
      <c r="G938" s="111"/>
    </row>
    <row r="939" spans="4:7" x14ac:dyDescent="0.2">
      <c r="D939" s="111"/>
      <c r="E939" s="77"/>
      <c r="F939" s="111"/>
      <c r="G939" s="111"/>
    </row>
    <row r="940" spans="4:7" x14ac:dyDescent="0.2">
      <c r="D940" s="111"/>
      <c r="E940" s="77"/>
      <c r="F940" s="111"/>
      <c r="G940" s="111"/>
    </row>
    <row r="941" spans="4:7" x14ac:dyDescent="0.2">
      <c r="D941" s="111"/>
      <c r="E941" s="77"/>
      <c r="F941" s="111"/>
      <c r="G941" s="111"/>
    </row>
    <row r="942" spans="4:7" x14ac:dyDescent="0.2">
      <c r="D942" s="111"/>
      <c r="E942" s="77"/>
      <c r="F942" s="111"/>
      <c r="G942" s="111"/>
    </row>
    <row r="943" spans="4:7" x14ac:dyDescent="0.2">
      <c r="D943" s="111"/>
      <c r="E943" s="77"/>
      <c r="F943" s="111"/>
      <c r="G943" s="111"/>
    </row>
    <row r="944" spans="4:7" x14ac:dyDescent="0.2">
      <c r="D944" s="111"/>
      <c r="E944" s="77"/>
      <c r="F944" s="111"/>
      <c r="G944" s="111"/>
    </row>
    <row r="945" spans="4:7" x14ac:dyDescent="0.2">
      <c r="D945" s="111"/>
      <c r="E945" s="77"/>
      <c r="F945" s="111"/>
      <c r="G945" s="111"/>
    </row>
    <row r="946" spans="4:7" x14ac:dyDescent="0.2">
      <c r="D946" s="111"/>
      <c r="E946" s="77"/>
      <c r="F946" s="111"/>
      <c r="G946" s="111"/>
    </row>
    <row r="947" spans="4:7" x14ac:dyDescent="0.2">
      <c r="D947" s="111"/>
      <c r="E947" s="77"/>
      <c r="F947" s="111"/>
      <c r="G947" s="111"/>
    </row>
    <row r="948" spans="4:7" x14ac:dyDescent="0.2">
      <c r="D948" s="111"/>
      <c r="E948" s="77"/>
      <c r="F948" s="111"/>
      <c r="G948" s="111"/>
    </row>
    <row r="949" spans="4:7" x14ac:dyDescent="0.2">
      <c r="D949" s="111"/>
      <c r="E949" s="77"/>
      <c r="F949" s="111"/>
      <c r="G949" s="111"/>
    </row>
    <row r="950" spans="4:7" x14ac:dyDescent="0.2">
      <c r="D950" s="111"/>
      <c r="E950" s="77"/>
      <c r="F950" s="111"/>
      <c r="G950" s="111"/>
    </row>
    <row r="951" spans="4:7" x14ac:dyDescent="0.2">
      <c r="D951" s="111"/>
      <c r="E951" s="77"/>
      <c r="F951" s="111"/>
      <c r="G951" s="111"/>
    </row>
    <row r="952" spans="4:7" x14ac:dyDescent="0.2">
      <c r="D952" s="111"/>
      <c r="E952" s="77"/>
      <c r="F952" s="111"/>
      <c r="G952" s="111"/>
    </row>
    <row r="953" spans="4:7" x14ac:dyDescent="0.2">
      <c r="D953" s="111"/>
      <c r="E953" s="77"/>
      <c r="F953" s="111"/>
      <c r="G953" s="111"/>
    </row>
    <row r="954" spans="4:7" x14ac:dyDescent="0.2">
      <c r="D954" s="111"/>
      <c r="E954" s="77"/>
      <c r="F954" s="111"/>
      <c r="G954" s="111"/>
    </row>
    <row r="955" spans="4:7" x14ac:dyDescent="0.2">
      <c r="D955" s="111"/>
      <c r="E955" s="77"/>
      <c r="F955" s="111"/>
      <c r="G955" s="111"/>
    </row>
    <row r="956" spans="4:7" x14ac:dyDescent="0.2">
      <c r="D956" s="111"/>
      <c r="E956" s="77"/>
      <c r="F956" s="111"/>
      <c r="G956" s="111"/>
    </row>
    <row r="957" spans="4:7" x14ac:dyDescent="0.2">
      <c r="D957" s="111"/>
      <c r="E957" s="77"/>
      <c r="F957" s="111"/>
      <c r="G957" s="111"/>
    </row>
    <row r="958" spans="4:7" x14ac:dyDescent="0.2">
      <c r="D958" s="111"/>
      <c r="E958" s="77"/>
      <c r="F958" s="111"/>
      <c r="G958" s="111"/>
    </row>
    <row r="959" spans="4:7" x14ac:dyDescent="0.2">
      <c r="D959" s="111"/>
      <c r="E959" s="77"/>
      <c r="F959" s="111"/>
      <c r="G959" s="111"/>
    </row>
    <row r="960" spans="4:7" x14ac:dyDescent="0.2">
      <c r="D960" s="111"/>
      <c r="E960" s="77"/>
      <c r="F960" s="111"/>
      <c r="G960" s="111"/>
    </row>
    <row r="961" spans="4:7" x14ac:dyDescent="0.2">
      <c r="D961" s="111"/>
      <c r="E961" s="77"/>
      <c r="F961" s="111"/>
      <c r="G961" s="111"/>
    </row>
    <row r="962" spans="4:7" x14ac:dyDescent="0.2">
      <c r="D962" s="111"/>
      <c r="E962" s="77"/>
      <c r="F962" s="111"/>
      <c r="G962" s="111"/>
    </row>
    <row r="963" spans="4:7" x14ac:dyDescent="0.2">
      <c r="D963" s="111"/>
      <c r="E963" s="77"/>
      <c r="F963" s="111"/>
      <c r="G963" s="111"/>
    </row>
    <row r="964" spans="4:7" x14ac:dyDescent="0.2">
      <c r="D964" s="111"/>
      <c r="E964" s="77"/>
      <c r="F964" s="111"/>
      <c r="G964" s="111"/>
    </row>
    <row r="965" spans="4:7" x14ac:dyDescent="0.2">
      <c r="D965" s="111"/>
      <c r="E965" s="77"/>
      <c r="F965" s="111"/>
      <c r="G965" s="111"/>
    </row>
    <row r="966" spans="4:7" x14ac:dyDescent="0.2">
      <c r="D966" s="111"/>
      <c r="E966" s="77"/>
      <c r="F966" s="111"/>
      <c r="G966" s="111"/>
    </row>
    <row r="967" spans="4:7" x14ac:dyDescent="0.2">
      <c r="D967" s="111"/>
      <c r="E967" s="77"/>
      <c r="F967" s="111"/>
      <c r="G967" s="111"/>
    </row>
    <row r="968" spans="4:7" x14ac:dyDescent="0.2">
      <c r="D968" s="111"/>
      <c r="E968" s="77"/>
      <c r="F968" s="111"/>
      <c r="G968" s="111"/>
    </row>
    <row r="969" spans="4:7" x14ac:dyDescent="0.2">
      <c r="D969" s="111"/>
      <c r="E969" s="77"/>
      <c r="F969" s="111"/>
      <c r="G969" s="111"/>
    </row>
    <row r="970" spans="4:7" x14ac:dyDescent="0.2">
      <c r="D970" s="111"/>
      <c r="E970" s="77"/>
      <c r="F970" s="111"/>
      <c r="G970" s="111"/>
    </row>
    <row r="971" spans="4:7" x14ac:dyDescent="0.2">
      <c r="D971" s="111"/>
      <c r="E971" s="77"/>
      <c r="F971" s="111"/>
      <c r="G971" s="111"/>
    </row>
    <row r="972" spans="4:7" x14ac:dyDescent="0.2">
      <c r="D972" s="111"/>
      <c r="E972" s="77"/>
      <c r="F972" s="111"/>
      <c r="G972" s="111"/>
    </row>
    <row r="973" spans="4:7" x14ac:dyDescent="0.2">
      <c r="D973" s="111"/>
      <c r="E973" s="77"/>
      <c r="F973" s="111"/>
      <c r="G973" s="111"/>
    </row>
    <row r="974" spans="4:7" x14ac:dyDescent="0.2">
      <c r="D974" s="111"/>
      <c r="E974" s="77"/>
      <c r="F974" s="111"/>
      <c r="G974" s="111"/>
    </row>
    <row r="975" spans="4:7" x14ac:dyDescent="0.2">
      <c r="D975" s="111"/>
      <c r="E975" s="77"/>
      <c r="F975" s="111"/>
      <c r="G975" s="111"/>
    </row>
    <row r="976" spans="4:7" x14ac:dyDescent="0.2">
      <c r="D976" s="111"/>
      <c r="E976" s="77"/>
      <c r="F976" s="111"/>
      <c r="G976" s="111"/>
    </row>
    <row r="977" spans="4:7" x14ac:dyDescent="0.2">
      <c r="D977" s="111"/>
      <c r="E977" s="77"/>
      <c r="F977" s="111"/>
      <c r="G977" s="111"/>
    </row>
    <row r="978" spans="4:7" x14ac:dyDescent="0.2">
      <c r="D978" s="111"/>
      <c r="E978" s="77"/>
      <c r="F978" s="111"/>
      <c r="G978" s="111"/>
    </row>
    <row r="979" spans="4:7" x14ac:dyDescent="0.2">
      <c r="D979" s="111"/>
      <c r="E979" s="77"/>
      <c r="F979" s="111"/>
      <c r="G979" s="111"/>
    </row>
    <row r="980" spans="4:7" x14ac:dyDescent="0.2">
      <c r="D980" s="111"/>
      <c r="E980" s="77"/>
      <c r="F980" s="111"/>
      <c r="G980" s="111"/>
    </row>
    <row r="981" spans="4:7" x14ac:dyDescent="0.2">
      <c r="D981" s="111"/>
      <c r="E981" s="77"/>
      <c r="F981" s="111"/>
      <c r="G981" s="111"/>
    </row>
    <row r="982" spans="4:7" x14ac:dyDescent="0.2">
      <c r="D982" s="111"/>
      <c r="E982" s="77"/>
      <c r="F982" s="111"/>
      <c r="G982" s="111"/>
    </row>
    <row r="983" spans="4:7" x14ac:dyDescent="0.2">
      <c r="D983" s="111"/>
      <c r="E983" s="77"/>
      <c r="F983" s="111"/>
      <c r="G983" s="111"/>
    </row>
    <row r="984" spans="4:7" x14ac:dyDescent="0.2">
      <c r="D984" s="111"/>
      <c r="E984" s="77"/>
      <c r="F984" s="111"/>
      <c r="G984" s="111"/>
    </row>
    <row r="985" spans="4:7" x14ac:dyDescent="0.2">
      <c r="D985" s="111"/>
      <c r="E985" s="77"/>
      <c r="F985" s="111"/>
      <c r="G985" s="111"/>
    </row>
    <row r="986" spans="4:7" x14ac:dyDescent="0.2">
      <c r="D986" s="111"/>
      <c r="E986" s="77"/>
      <c r="F986" s="111"/>
      <c r="G986" s="111"/>
    </row>
    <row r="987" spans="4:7" x14ac:dyDescent="0.2">
      <c r="D987" s="111"/>
      <c r="E987" s="77"/>
      <c r="F987" s="111"/>
      <c r="G987" s="111"/>
    </row>
    <row r="988" spans="4:7" x14ac:dyDescent="0.2">
      <c r="D988" s="111"/>
      <c r="E988" s="77"/>
      <c r="F988" s="111"/>
      <c r="G988" s="111"/>
    </row>
    <row r="989" spans="4:7" x14ac:dyDescent="0.2">
      <c r="D989" s="111"/>
      <c r="E989" s="77"/>
      <c r="F989" s="111"/>
      <c r="G989" s="111"/>
    </row>
    <row r="990" spans="4:7" x14ac:dyDescent="0.2">
      <c r="D990" s="111"/>
      <c r="E990" s="77"/>
      <c r="F990" s="111"/>
      <c r="G990" s="111"/>
    </row>
    <row r="991" spans="4:7" x14ac:dyDescent="0.2">
      <c r="D991" s="111"/>
      <c r="E991" s="77"/>
      <c r="F991" s="111"/>
      <c r="G991" s="111"/>
    </row>
    <row r="992" spans="4:7" x14ac:dyDescent="0.2">
      <c r="D992" s="111"/>
      <c r="E992" s="77"/>
      <c r="F992" s="111"/>
      <c r="G992" s="111"/>
    </row>
    <row r="993" spans="4:7" x14ac:dyDescent="0.2">
      <c r="D993" s="111"/>
      <c r="E993" s="77"/>
      <c r="F993" s="111"/>
      <c r="G993" s="111"/>
    </row>
    <row r="994" spans="4:7" x14ac:dyDescent="0.2">
      <c r="D994" s="111"/>
      <c r="E994" s="77"/>
      <c r="F994" s="111"/>
      <c r="G994" s="111"/>
    </row>
    <row r="995" spans="4:7" x14ac:dyDescent="0.2">
      <c r="D995" s="111"/>
      <c r="E995" s="77"/>
      <c r="F995" s="111"/>
      <c r="G995" s="111"/>
    </row>
    <row r="996" spans="4:7" x14ac:dyDescent="0.2">
      <c r="D996" s="111"/>
      <c r="E996" s="77"/>
      <c r="F996" s="111"/>
      <c r="G996" s="111"/>
    </row>
    <row r="997" spans="4:7" x14ac:dyDescent="0.2">
      <c r="D997" s="111"/>
      <c r="E997" s="77"/>
      <c r="F997" s="111"/>
      <c r="G997" s="111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5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51"/>
  <sheetViews>
    <sheetView topLeftCell="A13" zoomScale="90" zoomScaleNormal="90" workbookViewId="0">
      <selection activeCell="B51" sqref="B51"/>
    </sheetView>
  </sheetViews>
  <sheetFormatPr baseColWidth="10" defaultColWidth="7.875" defaultRowHeight="12.75" x14ac:dyDescent="0.2"/>
  <cols>
    <col min="1" max="1" width="5.125" style="32" customWidth="1"/>
    <col min="2" max="2" width="49.5" style="11" customWidth="1"/>
    <col min="3" max="4" width="16" style="190" customWidth="1"/>
    <col min="5" max="5" width="4.5" style="53" customWidth="1"/>
    <col min="6" max="6" width="16" style="190" customWidth="1"/>
    <col min="7" max="16384" width="7.875" style="11"/>
  </cols>
  <sheetData>
    <row r="1" spans="1:6" s="39" customFormat="1" ht="20.25" x14ac:dyDescent="0.3">
      <c r="A1" s="37"/>
      <c r="B1" s="124" t="s">
        <v>231</v>
      </c>
      <c r="C1" s="185"/>
      <c r="D1" s="185"/>
      <c r="E1" s="52"/>
      <c r="F1" s="185"/>
    </row>
    <row r="2" spans="1:6" ht="15.75" x14ac:dyDescent="0.25">
      <c r="A2" s="28" t="s">
        <v>111</v>
      </c>
      <c r="B2" s="12" t="s">
        <v>125</v>
      </c>
      <c r="C2" s="186" t="s">
        <v>232</v>
      </c>
      <c r="D2" s="186" t="s">
        <v>192</v>
      </c>
      <c r="F2" s="63" t="s">
        <v>233</v>
      </c>
    </row>
    <row r="3" spans="1:6" ht="15.75" x14ac:dyDescent="0.25">
      <c r="A3" s="19"/>
      <c r="B3" s="4" t="s">
        <v>113</v>
      </c>
      <c r="C3" s="221"/>
      <c r="D3" s="81"/>
      <c r="F3" s="221"/>
    </row>
    <row r="4" spans="1:6" ht="15" x14ac:dyDescent="0.2">
      <c r="A4" s="19">
        <v>301</v>
      </c>
      <c r="B4" s="3" t="s">
        <v>85</v>
      </c>
      <c r="C4" s="221"/>
      <c r="D4" s="81"/>
      <c r="F4" s="221"/>
    </row>
    <row r="5" spans="1:6" ht="15" x14ac:dyDescent="0.2">
      <c r="A5" s="19">
        <v>331</v>
      </c>
      <c r="B5" s="3" t="s">
        <v>37</v>
      </c>
      <c r="C5" s="221"/>
      <c r="D5" s="81"/>
      <c r="F5" s="221"/>
    </row>
    <row r="6" spans="1:6" ht="15" x14ac:dyDescent="0.2">
      <c r="A6" s="19">
        <v>354</v>
      </c>
      <c r="B6" s="3" t="s">
        <v>33</v>
      </c>
      <c r="C6" s="221"/>
      <c r="D6" s="81"/>
      <c r="F6" s="221"/>
    </row>
    <row r="7" spans="1:6" ht="15" x14ac:dyDescent="0.2">
      <c r="A7" s="19">
        <v>361</v>
      </c>
      <c r="B7" s="3" t="s">
        <v>69</v>
      </c>
      <c r="C7" s="221"/>
      <c r="D7" s="81"/>
      <c r="F7" s="221"/>
    </row>
    <row r="8" spans="1:6" ht="15" x14ac:dyDescent="0.2">
      <c r="A8" s="19">
        <v>363</v>
      </c>
      <c r="B8" s="3" t="s">
        <v>32</v>
      </c>
      <c r="C8" s="221"/>
      <c r="D8" s="81"/>
      <c r="F8" s="221"/>
    </row>
    <row r="9" spans="1:6" ht="15" x14ac:dyDescent="0.2">
      <c r="A9" s="19">
        <v>381</v>
      </c>
      <c r="B9" s="3" t="s">
        <v>31</v>
      </c>
      <c r="C9" s="221"/>
      <c r="D9" s="81"/>
      <c r="F9" s="221"/>
    </row>
    <row r="10" spans="1:6" ht="15" x14ac:dyDescent="0.2">
      <c r="A10" s="19">
        <v>391</v>
      </c>
      <c r="B10" s="3" t="s">
        <v>135</v>
      </c>
      <c r="C10" s="221"/>
      <c r="D10" s="81"/>
      <c r="F10" s="221"/>
    </row>
    <row r="11" spans="1:6" ht="15" x14ac:dyDescent="0.2">
      <c r="A11" s="19">
        <v>395</v>
      </c>
      <c r="B11" s="3" t="s">
        <v>94</v>
      </c>
      <c r="C11" s="221">
        <v>98</v>
      </c>
      <c r="D11" s="81"/>
      <c r="F11" s="221"/>
    </row>
    <row r="12" spans="1:6" ht="15.75" x14ac:dyDescent="0.25">
      <c r="A12" s="29"/>
      <c r="B12" s="5" t="s">
        <v>95</v>
      </c>
      <c r="C12" s="223">
        <v>98</v>
      </c>
      <c r="D12" s="187">
        <v>0</v>
      </c>
      <c r="F12" s="223">
        <v>0</v>
      </c>
    </row>
    <row r="13" spans="1:6" ht="15.75" x14ac:dyDescent="0.25">
      <c r="A13" s="19"/>
      <c r="B13" s="4" t="s">
        <v>96</v>
      </c>
      <c r="C13" s="221"/>
      <c r="D13" s="81"/>
      <c r="F13" s="221"/>
    </row>
    <row r="14" spans="1:6" ht="15" x14ac:dyDescent="0.2">
      <c r="A14" s="19">
        <v>402</v>
      </c>
      <c r="B14" s="3" t="s">
        <v>30</v>
      </c>
      <c r="C14" s="221"/>
      <c r="D14" s="81"/>
      <c r="F14" s="221"/>
    </row>
    <row r="15" spans="1:6" ht="15" x14ac:dyDescent="0.2">
      <c r="A15" s="19">
        <v>406</v>
      </c>
      <c r="B15" s="3" t="s">
        <v>66</v>
      </c>
      <c r="C15" s="221"/>
      <c r="D15" s="81"/>
      <c r="F15" s="221"/>
    </row>
    <row r="16" spans="1:6" ht="15" x14ac:dyDescent="0.2">
      <c r="A16" s="19">
        <v>415</v>
      </c>
      <c r="B16" s="3" t="s">
        <v>17</v>
      </c>
      <c r="C16" s="221"/>
      <c r="D16" s="81"/>
      <c r="F16" s="221"/>
    </row>
    <row r="17" spans="1:6" ht="15" x14ac:dyDescent="0.2">
      <c r="A17" s="19">
        <v>417</v>
      </c>
      <c r="B17" s="3" t="s">
        <v>18</v>
      </c>
      <c r="C17" s="221"/>
      <c r="D17" s="81"/>
      <c r="F17" s="221"/>
    </row>
    <row r="18" spans="1:6" ht="15" x14ac:dyDescent="0.2">
      <c r="A18" s="19">
        <v>421</v>
      </c>
      <c r="B18" s="3" t="s">
        <v>151</v>
      </c>
      <c r="C18" s="221"/>
      <c r="D18" s="81"/>
      <c r="F18" s="221"/>
    </row>
    <row r="19" spans="1:6" ht="15" x14ac:dyDescent="0.2">
      <c r="A19" s="19">
        <v>424</v>
      </c>
      <c r="B19" s="3" t="s">
        <v>9</v>
      </c>
      <c r="C19" s="221">
        <v>0</v>
      </c>
      <c r="D19" s="81"/>
      <c r="F19" s="221"/>
    </row>
    <row r="20" spans="1:6" ht="15" x14ac:dyDescent="0.2">
      <c r="A20" s="19">
        <v>425</v>
      </c>
      <c r="B20" s="3" t="s">
        <v>20</v>
      </c>
      <c r="C20" s="221">
        <v>0</v>
      </c>
      <c r="D20" s="81"/>
      <c r="F20" s="221">
        <v>5000</v>
      </c>
    </row>
    <row r="21" spans="1:6" ht="15" x14ac:dyDescent="0.2">
      <c r="A21" s="19">
        <v>426</v>
      </c>
      <c r="B21" s="3" t="s">
        <v>173</v>
      </c>
      <c r="C21" s="221"/>
      <c r="D21" s="81"/>
      <c r="F21" s="221"/>
    </row>
    <row r="22" spans="1:6" ht="15" x14ac:dyDescent="0.2">
      <c r="A22" s="19">
        <v>430</v>
      </c>
      <c r="B22" s="3" t="s">
        <v>7</v>
      </c>
      <c r="C22" s="221"/>
      <c r="D22" s="81"/>
      <c r="F22" s="221"/>
    </row>
    <row r="23" spans="1:6" ht="15" x14ac:dyDescent="0.2">
      <c r="A23" s="19">
        <v>440</v>
      </c>
      <c r="B23" s="3" t="s">
        <v>6</v>
      </c>
      <c r="C23" s="221"/>
      <c r="D23" s="81"/>
      <c r="F23" s="221"/>
    </row>
    <row r="24" spans="1:6" ht="15" x14ac:dyDescent="0.2">
      <c r="A24" s="19">
        <v>450</v>
      </c>
      <c r="B24" s="3" t="s">
        <v>98</v>
      </c>
      <c r="C24" s="221">
        <v>4800</v>
      </c>
      <c r="D24" s="81"/>
      <c r="F24" s="221">
        <v>5000</v>
      </c>
    </row>
    <row r="25" spans="1:6" ht="15" x14ac:dyDescent="0.2">
      <c r="A25" s="19">
        <v>470</v>
      </c>
      <c r="B25" s="3" t="s">
        <v>97</v>
      </c>
      <c r="C25" s="221">
        <v>0</v>
      </c>
      <c r="D25" s="81"/>
      <c r="F25" s="221">
        <v>5000</v>
      </c>
    </row>
    <row r="26" spans="1:6" ht="15.75" x14ac:dyDescent="0.25">
      <c r="A26" s="29"/>
      <c r="B26" s="5" t="s">
        <v>11</v>
      </c>
      <c r="C26" s="223">
        <v>4800</v>
      </c>
      <c r="D26" s="187">
        <v>0</v>
      </c>
      <c r="F26" s="223">
        <v>15000</v>
      </c>
    </row>
    <row r="27" spans="1:6" ht="15.75" x14ac:dyDescent="0.25">
      <c r="A27" s="19"/>
      <c r="B27" s="4" t="s">
        <v>12</v>
      </c>
      <c r="C27" s="221"/>
      <c r="D27" s="81"/>
      <c r="F27" s="221"/>
    </row>
    <row r="28" spans="1:6" ht="15" x14ac:dyDescent="0.2">
      <c r="A28" s="19">
        <v>512</v>
      </c>
      <c r="B28" s="3" t="s">
        <v>36</v>
      </c>
      <c r="C28" s="221"/>
      <c r="D28" s="81"/>
      <c r="F28" s="221"/>
    </row>
    <row r="29" spans="1:6" ht="15" x14ac:dyDescent="0.2">
      <c r="A29" s="19">
        <v>520</v>
      </c>
      <c r="B29" s="3" t="s">
        <v>74</v>
      </c>
      <c r="C29" s="221">
        <v>1225</v>
      </c>
      <c r="D29" s="81"/>
      <c r="F29" s="221">
        <v>1500</v>
      </c>
    </row>
    <row r="30" spans="1:6" ht="15" x14ac:dyDescent="0.2">
      <c r="A30" s="19">
        <v>550</v>
      </c>
      <c r="B30" s="3" t="s">
        <v>53</v>
      </c>
      <c r="C30" s="221">
        <v>0</v>
      </c>
      <c r="D30" s="81"/>
      <c r="F30" s="221"/>
    </row>
    <row r="31" spans="1:6" ht="15.75" x14ac:dyDescent="0.25">
      <c r="A31" s="30"/>
      <c r="B31" s="5" t="s">
        <v>54</v>
      </c>
      <c r="C31" s="223">
        <v>1225</v>
      </c>
      <c r="D31" s="187">
        <v>0</v>
      </c>
      <c r="F31" s="223">
        <v>1500</v>
      </c>
    </row>
    <row r="32" spans="1:6" ht="15.75" x14ac:dyDescent="0.25">
      <c r="A32" s="19"/>
      <c r="B32" s="4" t="s">
        <v>73</v>
      </c>
      <c r="C32" s="221"/>
      <c r="D32" s="81"/>
      <c r="F32" s="221"/>
    </row>
    <row r="33" spans="1:6" ht="15" x14ac:dyDescent="0.2">
      <c r="A33" s="19">
        <v>680</v>
      </c>
      <c r="B33" s="3" t="s">
        <v>1</v>
      </c>
      <c r="C33" s="221"/>
      <c r="D33" s="81"/>
      <c r="F33" s="221"/>
    </row>
    <row r="34" spans="1:6" ht="15.75" x14ac:dyDescent="0.25">
      <c r="A34" s="29"/>
      <c r="B34" s="5" t="s">
        <v>72</v>
      </c>
      <c r="C34" s="223">
        <v>0</v>
      </c>
      <c r="D34" s="187">
        <v>0</v>
      </c>
      <c r="F34" s="223">
        <v>0</v>
      </c>
    </row>
    <row r="35" spans="1:6" ht="15.75" x14ac:dyDescent="0.25">
      <c r="A35" s="19"/>
      <c r="B35" s="4" t="s">
        <v>71</v>
      </c>
      <c r="C35" s="221"/>
      <c r="D35" s="81"/>
      <c r="F35" s="221"/>
    </row>
    <row r="36" spans="1:6" ht="15" x14ac:dyDescent="0.2">
      <c r="A36" s="19"/>
      <c r="B36" s="3" t="s">
        <v>4</v>
      </c>
      <c r="C36" s="221"/>
      <c r="D36" s="81"/>
      <c r="F36" s="221"/>
    </row>
    <row r="37" spans="1:6" ht="15" x14ac:dyDescent="0.2">
      <c r="A37" s="19">
        <v>754</v>
      </c>
      <c r="B37" s="3" t="s">
        <v>70</v>
      </c>
      <c r="C37" s="221">
        <v>0</v>
      </c>
      <c r="D37" s="81"/>
      <c r="F37" s="221"/>
    </row>
    <row r="38" spans="1:6" ht="15" x14ac:dyDescent="0.2">
      <c r="A38" s="19">
        <v>761</v>
      </c>
      <c r="B38" s="3" t="s">
        <v>126</v>
      </c>
      <c r="C38" s="221">
        <v>3600</v>
      </c>
      <c r="D38" s="81"/>
      <c r="F38" s="221"/>
    </row>
    <row r="39" spans="1:6" ht="15" x14ac:dyDescent="0.2">
      <c r="A39" s="19">
        <v>763</v>
      </c>
      <c r="B39" s="3" t="s">
        <v>79</v>
      </c>
      <c r="C39" s="221"/>
      <c r="D39" s="81"/>
      <c r="F39" s="221"/>
    </row>
    <row r="40" spans="1:6" ht="15" x14ac:dyDescent="0.2">
      <c r="A40" s="19">
        <v>782</v>
      </c>
      <c r="B40" s="3" t="s">
        <v>184</v>
      </c>
      <c r="C40" s="221"/>
      <c r="D40" s="81"/>
      <c r="F40" s="221"/>
    </row>
    <row r="41" spans="1:6" ht="15.75" x14ac:dyDescent="0.25">
      <c r="A41" s="30"/>
      <c r="B41" s="5" t="s">
        <v>193</v>
      </c>
      <c r="C41" s="223">
        <v>3600</v>
      </c>
      <c r="D41" s="187">
        <v>0</v>
      </c>
      <c r="F41" s="223">
        <v>0</v>
      </c>
    </row>
    <row r="42" spans="1:6" ht="15.75" x14ac:dyDescent="0.25">
      <c r="A42" s="29"/>
      <c r="B42" s="5" t="s">
        <v>101</v>
      </c>
      <c r="C42" s="223">
        <v>9625</v>
      </c>
      <c r="D42" s="187">
        <v>0</v>
      </c>
      <c r="F42" s="223">
        <v>16500</v>
      </c>
    </row>
    <row r="43" spans="1:6" ht="15.75" x14ac:dyDescent="0.25">
      <c r="A43" s="29"/>
      <c r="B43" s="5" t="s">
        <v>102</v>
      </c>
      <c r="C43" s="223">
        <v>-9527</v>
      </c>
      <c r="D43" s="187">
        <v>0</v>
      </c>
      <c r="F43" s="223">
        <v>-16500</v>
      </c>
    </row>
    <row r="44" spans="1:6" ht="15.75" x14ac:dyDescent="0.25">
      <c r="A44" s="19"/>
      <c r="B44" s="4" t="s">
        <v>103</v>
      </c>
      <c r="C44" s="221"/>
      <c r="D44" s="81"/>
      <c r="F44" s="221"/>
    </row>
    <row r="45" spans="1:6" ht="15" x14ac:dyDescent="0.2">
      <c r="A45" s="19">
        <v>801</v>
      </c>
      <c r="B45" s="3" t="s">
        <v>104</v>
      </c>
      <c r="C45" s="221"/>
      <c r="D45" s="81"/>
      <c r="F45" s="221"/>
    </row>
    <row r="46" spans="1:6" ht="15" x14ac:dyDescent="0.2">
      <c r="A46" s="19">
        <v>802</v>
      </c>
      <c r="B46" s="3" t="s">
        <v>105</v>
      </c>
      <c r="C46" s="221"/>
      <c r="D46" s="81"/>
      <c r="F46" s="221"/>
    </row>
    <row r="47" spans="1:6" ht="15.75" x14ac:dyDescent="0.25">
      <c r="A47" s="29"/>
      <c r="B47" s="5" t="s">
        <v>67</v>
      </c>
      <c r="C47" s="223">
        <v>0</v>
      </c>
      <c r="D47" s="187">
        <v>0</v>
      </c>
      <c r="F47" s="223">
        <v>0</v>
      </c>
    </row>
    <row r="48" spans="1:6" ht="15.75" x14ac:dyDescent="0.25">
      <c r="A48" s="31">
        <v>890</v>
      </c>
      <c r="B48" s="1" t="s">
        <v>110</v>
      </c>
      <c r="C48" s="222">
        <v>-9527</v>
      </c>
      <c r="D48" s="188">
        <v>0</v>
      </c>
      <c r="F48" s="222">
        <v>-16500</v>
      </c>
    </row>
    <row r="49" spans="1:6" ht="15.75" x14ac:dyDescent="0.25">
      <c r="A49" s="19"/>
      <c r="B49" s="3" t="s">
        <v>140</v>
      </c>
      <c r="C49" s="224"/>
      <c r="D49" s="81"/>
      <c r="F49" s="221"/>
    </row>
    <row r="50" spans="1:6" ht="15.75" x14ac:dyDescent="0.25">
      <c r="A50" s="19"/>
      <c r="B50" s="3" t="s">
        <v>234</v>
      </c>
      <c r="C50" s="226">
        <v>194687.6</v>
      </c>
      <c r="D50" s="82"/>
      <c r="F50" s="224"/>
    </row>
    <row r="51" spans="1:6" ht="15.75" x14ac:dyDescent="0.25">
      <c r="A51" s="30"/>
      <c r="B51" s="7" t="s">
        <v>235</v>
      </c>
      <c r="C51" s="225">
        <v>172920.6</v>
      </c>
      <c r="D51" s="189"/>
      <c r="F51" s="227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Navngitte områder</vt:lpstr>
      </vt:variant>
      <vt:variant>
        <vt:i4>10</vt:i4>
      </vt:variant>
    </vt:vector>
  </HeadingPairs>
  <TitlesOfParts>
    <vt:vector size="22" baseType="lpstr">
      <vt:lpstr>Total</vt:lpstr>
      <vt:lpstr>BS</vt:lpstr>
      <vt:lpstr>Hovedstyret</vt:lpstr>
      <vt:lpstr>Fotball</vt:lpstr>
      <vt:lpstr>Klatre</vt:lpstr>
      <vt:lpstr>Langrenn</vt:lpstr>
      <vt:lpstr>Hopp</vt:lpstr>
      <vt:lpstr>Håndball</vt:lpstr>
      <vt:lpstr>Turn</vt:lpstr>
      <vt:lpstr>Innebandy</vt:lpstr>
      <vt:lpstr>Hof Toppers 2022</vt:lpstr>
      <vt:lpstr>FAFF</vt:lpstr>
      <vt:lpstr>BS!Utskriftsområde</vt:lpstr>
      <vt:lpstr>FAFF!Utskriftsområde</vt:lpstr>
      <vt:lpstr>Fotball!Utskriftsområde</vt:lpstr>
      <vt:lpstr>Hopp!Utskriftsområde</vt:lpstr>
      <vt:lpstr>Hovedstyret!Utskriftsområde</vt:lpstr>
      <vt:lpstr>Håndball!Utskriftsområde</vt:lpstr>
      <vt:lpstr>Klatre!Utskriftsområde</vt:lpstr>
      <vt:lpstr>Langrenn!Utskriftsområde</vt:lpstr>
      <vt:lpstr>Total!Utskriftsområde</vt:lpstr>
      <vt:lpstr>Turn!Utskriftsområde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Roso</dc:creator>
  <cp:lastModifiedBy>Svendsen, Øyvind</cp:lastModifiedBy>
  <cp:lastPrinted>2023-02-01T13:07:59Z</cp:lastPrinted>
  <dcterms:created xsi:type="dcterms:W3CDTF">2012-10-07T09:07:21Z</dcterms:created>
  <dcterms:modified xsi:type="dcterms:W3CDTF">2023-03-08T13:05:22Z</dcterms:modified>
</cp:coreProperties>
</file>